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ll artic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17" i="1" l="1"/>
  <c r="S513" i="1"/>
  <c r="S506" i="1"/>
  <c r="S499" i="1"/>
  <c r="S495" i="1"/>
  <c r="S488" i="1"/>
  <c r="S484" i="1"/>
  <c r="S477" i="1"/>
  <c r="S473" i="1"/>
  <c r="S466" i="1"/>
  <c r="S459" i="1"/>
  <c r="S452" i="1"/>
  <c r="S448" i="1"/>
  <c r="S441" i="1"/>
  <c r="S437" i="1"/>
  <c r="S430" i="1"/>
  <c r="S426" i="1"/>
  <c r="S419" i="1"/>
  <c r="S415" i="1"/>
  <c r="S408" i="1"/>
  <c r="S404" i="1"/>
  <c r="S397" i="1"/>
  <c r="S393" i="1"/>
  <c r="S386" i="1"/>
  <c r="S382" i="1"/>
  <c r="S375" i="1"/>
  <c r="S371" i="1"/>
  <c r="S364" i="1"/>
  <c r="S360" i="1"/>
  <c r="S353" i="1"/>
  <c r="S349" i="1"/>
  <c r="S342" i="1"/>
  <c r="S338" i="1"/>
  <c r="S331" i="1"/>
  <c r="S327" i="1"/>
  <c r="S320" i="1"/>
  <c r="S316" i="1"/>
  <c r="S309" i="1"/>
  <c r="S305" i="1"/>
  <c r="S294" i="1"/>
  <c r="S287" i="1"/>
  <c r="S283" i="1"/>
  <c r="S276" i="1"/>
  <c r="S272" i="1"/>
  <c r="S265" i="1"/>
  <c r="S261" i="1"/>
  <c r="S254" i="1"/>
  <c r="S250" i="1"/>
  <c r="S243" i="1"/>
  <c r="S239" i="1"/>
  <c r="S232" i="1"/>
  <c r="S228" i="1"/>
  <c r="S221" i="1"/>
  <c r="S217" i="1"/>
  <c r="S210" i="1"/>
  <c r="S206" i="1"/>
  <c r="P200" i="1"/>
  <c r="P195" i="1"/>
  <c r="P190" i="1"/>
  <c r="P185" i="1"/>
  <c r="P180" i="1"/>
  <c r="P175" i="1"/>
  <c r="P170" i="1"/>
  <c r="P165" i="1"/>
  <c r="M159" i="1"/>
  <c r="M154" i="1"/>
  <c r="M149" i="1"/>
  <c r="M144" i="1"/>
  <c r="M139" i="1"/>
  <c r="M134" i="1"/>
  <c r="M129" i="1"/>
  <c r="M124" i="1"/>
  <c r="M119" i="1"/>
  <c r="M114" i="1"/>
  <c r="X108" i="1"/>
  <c r="X103" i="1"/>
  <c r="X98" i="1"/>
  <c r="X93" i="1"/>
  <c r="X88" i="1"/>
  <c r="X83" i="1"/>
  <c r="X78" i="1"/>
  <c r="X73" i="1"/>
  <c r="X68" i="1"/>
  <c r="X63" i="1"/>
  <c r="X58" i="1"/>
  <c r="X53" i="1"/>
  <c r="X48" i="1"/>
  <c r="X43" i="1"/>
  <c r="X38" i="1"/>
  <c r="X33" i="1"/>
  <c r="X28" i="1"/>
  <c r="X23" i="1"/>
  <c r="X18" i="1"/>
  <c r="X13" i="1"/>
  <c r="X8" i="1"/>
  <c r="X3" i="1"/>
  <c r="J519" i="1" l="1"/>
  <c r="J515" i="1"/>
  <c r="S515" i="1" s="1"/>
  <c r="J508" i="1"/>
  <c r="S508" i="1" s="1"/>
  <c r="S510" i="1" s="1"/>
  <c r="J501" i="1"/>
  <c r="J497" i="1"/>
  <c r="S497" i="1" s="1"/>
  <c r="J490" i="1"/>
  <c r="S490" i="1" s="1"/>
  <c r="J486" i="1"/>
  <c r="S486" i="1" s="1"/>
  <c r="J479" i="1"/>
  <c r="J475" i="1"/>
  <c r="S475" i="1" s="1"/>
  <c r="J468" i="1"/>
  <c r="S468" i="1" s="1"/>
  <c r="S470" i="1" s="1"/>
  <c r="J461" i="1"/>
  <c r="S461" i="1" s="1"/>
  <c r="S463" i="1" s="1"/>
  <c r="J454" i="1"/>
  <c r="S454" i="1" s="1"/>
  <c r="J450" i="1"/>
  <c r="S450" i="1" s="1"/>
  <c r="J443" i="1"/>
  <c r="S443" i="1" s="1"/>
  <c r="J439" i="1"/>
  <c r="S439" i="1" s="1"/>
  <c r="J432" i="1"/>
  <c r="J428" i="1"/>
  <c r="S428" i="1" s="1"/>
  <c r="J421" i="1"/>
  <c r="S421" i="1" s="1"/>
  <c r="J417" i="1"/>
  <c r="J410" i="1"/>
  <c r="S410" i="1" s="1"/>
  <c r="J406" i="1"/>
  <c r="J399" i="1"/>
  <c r="S399" i="1" s="1"/>
  <c r="J395" i="1"/>
  <c r="S395" i="1" s="1"/>
  <c r="J388" i="1"/>
  <c r="J384" i="1"/>
  <c r="S384" i="1" s="1"/>
  <c r="J377" i="1"/>
  <c r="S377" i="1" s="1"/>
  <c r="J373" i="1"/>
  <c r="J366" i="1"/>
  <c r="S366" i="1" s="1"/>
  <c r="J362" i="1"/>
  <c r="J355" i="1"/>
  <c r="S355" i="1" s="1"/>
  <c r="J351" i="1"/>
  <c r="S351" i="1" s="1"/>
  <c r="J344" i="1"/>
  <c r="J340" i="1"/>
  <c r="S340" i="1" s="1"/>
  <c r="J333" i="1"/>
  <c r="S333" i="1" s="1"/>
  <c r="J329" i="1"/>
  <c r="J322" i="1"/>
  <c r="S322" i="1" s="1"/>
  <c r="J318" i="1"/>
  <c r="S318" i="1" s="1"/>
  <c r="J311" i="1"/>
  <c r="S311" i="1" s="1"/>
  <c r="J307" i="1"/>
  <c r="S307" i="1" s="1"/>
  <c r="J300" i="1"/>
  <c r="J296" i="1"/>
  <c r="J302" i="1" s="1"/>
  <c r="J289" i="1"/>
  <c r="S289" i="1" s="1"/>
  <c r="J285" i="1"/>
  <c r="S285" i="1" s="1"/>
  <c r="J278" i="1"/>
  <c r="S278" i="1" s="1"/>
  <c r="J274" i="1"/>
  <c r="S274" i="1" s="1"/>
  <c r="J267" i="1"/>
  <c r="S267" i="1" s="1"/>
  <c r="J263" i="1"/>
  <c r="S263" i="1" s="1"/>
  <c r="J256" i="1"/>
  <c r="S256" i="1" s="1"/>
  <c r="J252" i="1"/>
  <c r="S252" i="1" s="1"/>
  <c r="J245" i="1"/>
  <c r="S245" i="1" s="1"/>
  <c r="J241" i="1"/>
  <c r="J234" i="1"/>
  <c r="S234" i="1" s="1"/>
  <c r="J230" i="1"/>
  <c r="J223" i="1"/>
  <c r="S223" i="1" s="1"/>
  <c r="J219" i="1"/>
  <c r="J212" i="1"/>
  <c r="S212" i="1" s="1"/>
  <c r="J208" i="1"/>
  <c r="J202" i="1"/>
  <c r="P202" i="1" s="1"/>
  <c r="J197" i="1"/>
  <c r="P197" i="1" s="1"/>
  <c r="J192" i="1"/>
  <c r="P192" i="1" s="1"/>
  <c r="J187" i="1"/>
  <c r="P187" i="1" s="1"/>
  <c r="J182" i="1"/>
  <c r="P182" i="1" s="1"/>
  <c r="J177" i="1"/>
  <c r="P177" i="1" s="1"/>
  <c r="J172" i="1"/>
  <c r="P172" i="1" s="1"/>
  <c r="J167" i="1"/>
  <c r="P167" i="1" s="1"/>
  <c r="J161" i="1"/>
  <c r="M161" i="1" s="1"/>
  <c r="J156" i="1"/>
  <c r="M156" i="1" s="1"/>
  <c r="J151" i="1"/>
  <c r="M151" i="1" s="1"/>
  <c r="J146" i="1"/>
  <c r="M146" i="1" s="1"/>
  <c r="J141" i="1"/>
  <c r="M141" i="1" s="1"/>
  <c r="J136" i="1"/>
  <c r="M136" i="1" s="1"/>
  <c r="J131" i="1"/>
  <c r="M131" i="1" s="1"/>
  <c r="J126" i="1"/>
  <c r="M126" i="1" s="1"/>
  <c r="J121" i="1"/>
  <c r="M121" i="1" s="1"/>
  <c r="J116" i="1"/>
  <c r="M116" i="1" s="1"/>
  <c r="J110" i="1"/>
  <c r="X110" i="1" s="1"/>
  <c r="J105" i="1"/>
  <c r="X105" i="1" s="1"/>
  <c r="J100" i="1"/>
  <c r="X100" i="1" s="1"/>
  <c r="J95" i="1"/>
  <c r="X95" i="1" s="1"/>
  <c r="J90" i="1"/>
  <c r="X90" i="1" s="1"/>
  <c r="J85" i="1"/>
  <c r="X85" i="1" s="1"/>
  <c r="J80" i="1"/>
  <c r="X80" i="1" s="1"/>
  <c r="J75" i="1"/>
  <c r="X75" i="1" s="1"/>
  <c r="J70" i="1"/>
  <c r="X70" i="1" s="1"/>
  <c r="J65" i="1"/>
  <c r="X65" i="1" s="1"/>
  <c r="J60" i="1"/>
  <c r="X60" i="1" s="1"/>
  <c r="J55" i="1"/>
  <c r="X55" i="1" s="1"/>
  <c r="J50" i="1"/>
  <c r="X50" i="1" s="1"/>
  <c r="J45" i="1"/>
  <c r="X45" i="1" s="1"/>
  <c r="J40" i="1"/>
  <c r="X40" i="1" s="1"/>
  <c r="J35" i="1"/>
  <c r="X35" i="1" s="1"/>
  <c r="J30" i="1"/>
  <c r="J25" i="1"/>
  <c r="J20" i="1"/>
  <c r="X20" i="1" s="1"/>
  <c r="J15" i="1"/>
  <c r="X15" i="1" s="1"/>
  <c r="J10" i="1"/>
  <c r="J5" i="1"/>
  <c r="X5" i="1" l="1"/>
  <c r="J335" i="1"/>
  <c r="X10" i="1"/>
  <c r="X30" i="1"/>
  <c r="X25" i="1"/>
  <c r="J225" i="1"/>
  <c r="J521" i="1"/>
  <c r="J503" i="1"/>
  <c r="J481" i="1"/>
  <c r="J456" i="1"/>
  <c r="S456" i="1"/>
  <c r="J434" i="1"/>
  <c r="J423" i="1"/>
  <c r="J412" i="1"/>
  <c r="S406" i="1"/>
  <c r="S412" i="1" s="1"/>
  <c r="J390" i="1"/>
  <c r="J379" i="1"/>
  <c r="J368" i="1"/>
  <c r="S362" i="1"/>
  <c r="S368" i="1" s="1"/>
  <c r="S357" i="1"/>
  <c r="J346" i="1"/>
  <c r="J324" i="1"/>
  <c r="S324" i="1"/>
  <c r="S296" i="1"/>
  <c r="S298" i="1" s="1"/>
  <c r="S291" i="1"/>
  <c r="J291" i="1"/>
  <c r="S280" i="1"/>
  <c r="J280" i="1"/>
  <c r="J269" i="1"/>
  <c r="S269" i="1"/>
  <c r="J258" i="1"/>
  <c r="S258" i="1"/>
  <c r="J247" i="1"/>
  <c r="J236" i="1"/>
  <c r="S230" i="1"/>
  <c r="S236" i="1" s="1"/>
  <c r="S219" i="1"/>
  <c r="S225" i="1" s="1"/>
  <c r="J214" i="1"/>
  <c r="S208" i="1"/>
  <c r="S214" i="1" s="1"/>
  <c r="S492" i="1"/>
  <c r="S401" i="1"/>
  <c r="S445" i="1"/>
  <c r="S313" i="1"/>
  <c r="S329" i="1"/>
  <c r="S335" i="1" s="1"/>
  <c r="S344" i="1"/>
  <c r="S346" i="1" s="1"/>
  <c r="S373" i="1"/>
  <c r="S379" i="1" s="1"/>
  <c r="S388" i="1"/>
  <c r="S390" i="1" s="1"/>
  <c r="S417" i="1"/>
  <c r="S423" i="1" s="1"/>
  <c r="S432" i="1"/>
  <c r="S434" i="1" s="1"/>
  <c r="S479" i="1"/>
  <c r="S481" i="1" s="1"/>
  <c r="J401" i="1"/>
  <c r="S241" i="1"/>
  <c r="S247" i="1" s="1"/>
  <c r="J313" i="1"/>
  <c r="J492" i="1"/>
  <c r="J357" i="1"/>
  <c r="J445" i="1"/>
  <c r="S501" i="1"/>
  <c r="S503" i="1" s="1"/>
  <c r="S519" i="1"/>
  <c r="S521" i="1" s="1"/>
  <c r="J528" i="1" l="1"/>
</calcChain>
</file>

<file path=xl/sharedStrings.xml><?xml version="1.0" encoding="utf-8"?>
<sst xmlns="http://schemas.openxmlformats.org/spreadsheetml/2006/main" count="1747" uniqueCount="204">
  <si>
    <t>COURT SNEAKERS</t>
  </si>
  <si>
    <t>Art. Nr.:</t>
  </si>
  <si>
    <t>37CMA0038</t>
  </si>
  <si>
    <t>6</t>
  </si>
  <si>
    <t>6.5</t>
  </si>
  <si>
    <t>7</t>
  </si>
  <si>
    <t>7.5</t>
  </si>
  <si>
    <t>8</t>
  </si>
  <si>
    <t>9</t>
  </si>
  <si>
    <t>9.5</t>
  </si>
  <si>
    <t>10.5</t>
  </si>
  <si>
    <t>11</t>
  </si>
  <si>
    <t>11.5</t>
  </si>
  <si>
    <t>12</t>
  </si>
  <si>
    <t>Genre:</t>
  </si>
  <si>
    <t>MAN</t>
  </si>
  <si>
    <t>407</t>
  </si>
  <si>
    <t>SPORTSWEAR</t>
  </si>
  <si>
    <t>BLACK/URANUS-GRAVEL CHINE-MINERAL</t>
  </si>
  <si>
    <t>LOW PROFILE SNEAKERS</t>
  </si>
  <si>
    <t>37CMA0094</t>
  </si>
  <si>
    <t>10</t>
  </si>
  <si>
    <t>13</t>
  </si>
  <si>
    <t>092</t>
  </si>
  <si>
    <t>WHITE/WAGTAIL</t>
  </si>
  <si>
    <t>39SMA0085</t>
  </si>
  <si>
    <t>03A</t>
  </si>
  <si>
    <t>SPORT</t>
  </si>
  <si>
    <t>BRUNETTE/SEPIA</t>
  </si>
  <si>
    <t>ATHLEISURE SNEAKERS</t>
  </si>
  <si>
    <t>40SMA0025</t>
  </si>
  <si>
    <t>042</t>
  </si>
  <si>
    <t>RESEDA</t>
  </si>
  <si>
    <t>41SMA0017</t>
  </si>
  <si>
    <t>1R5</t>
  </si>
  <si>
    <t>PORT 0/PORT 0</t>
  </si>
  <si>
    <t>41SMA0040</t>
  </si>
  <si>
    <t>8.5</t>
  </si>
  <si>
    <t>1Y5</t>
  </si>
  <si>
    <t>LAGOON GREEN/PAON-WHITE-COBALT</t>
  </si>
  <si>
    <t>41SMA0091</t>
  </si>
  <si>
    <t>42CMA0016</t>
  </si>
  <si>
    <t>237</t>
  </si>
  <si>
    <t>SILVER CHINE/PORT CHINE-TANNIN-SEAWEED</t>
  </si>
  <si>
    <t>SLIDES &amp; SANDALS</t>
  </si>
  <si>
    <t>42CMA0034</t>
  </si>
  <si>
    <t>BA1</t>
  </si>
  <si>
    <t>PIMENTO/ABYSS CHINE</t>
  </si>
  <si>
    <t>42SMA0023</t>
  </si>
  <si>
    <t>21G</t>
  </si>
  <si>
    <t>WHITE/GLOSS-LOG-MARZIPAN-JAVA BLUE</t>
  </si>
  <si>
    <t>OUTDOOR SHOES</t>
  </si>
  <si>
    <t>42SMA0032</t>
  </si>
  <si>
    <t>1X3</t>
  </si>
  <si>
    <t>POWDER/VENDANGE-POWDER-SANGRIA</t>
  </si>
  <si>
    <t>42SMA0038</t>
  </si>
  <si>
    <t>NB0</t>
  </si>
  <si>
    <t>BARBADOS/WHITE-ATOLL 13e</t>
  </si>
  <si>
    <t>42SMA0046</t>
  </si>
  <si>
    <t>02H</t>
  </si>
  <si>
    <t>WHITE/BLACK-RED CURRANT</t>
  </si>
  <si>
    <t>42SMA0067</t>
  </si>
  <si>
    <t>7B4</t>
  </si>
  <si>
    <t>SINOPLE/LEMON BALM-SINOPLE</t>
  </si>
  <si>
    <t>42SMA0070</t>
  </si>
  <si>
    <t>42SMA0080</t>
  </si>
  <si>
    <t>32SPW0132</t>
  </si>
  <si>
    <t>3</t>
  </si>
  <si>
    <t>3.5</t>
  </si>
  <si>
    <t>4</t>
  </si>
  <si>
    <t>4.5</t>
  </si>
  <si>
    <t>5</t>
  </si>
  <si>
    <t>5.5</t>
  </si>
  <si>
    <t>WOM</t>
  </si>
  <si>
    <t>001</t>
  </si>
  <si>
    <t>WHITE</t>
  </si>
  <si>
    <t>39CFA0012</t>
  </si>
  <si>
    <t>454</t>
  </si>
  <si>
    <t>DARK BAOBAB/DARK BAOBAB-MOTHER OF PEARL</t>
  </si>
  <si>
    <t>39SFA0071</t>
  </si>
  <si>
    <t>41SFA0105</t>
  </si>
  <si>
    <t>WN1</t>
  </si>
  <si>
    <t>BORDEAUX/NAVY BLUE-NARCISSUS</t>
  </si>
  <si>
    <t>42SFA0008</t>
  </si>
  <si>
    <t>2E5</t>
  </si>
  <si>
    <t>LAGOON GREEN/COBALT-PAON-WHITE</t>
  </si>
  <si>
    <t>BACKPACK</t>
  </si>
  <si>
    <t>NH1566OL</t>
  </si>
  <si>
    <t>ONEZIE</t>
  </si>
  <si>
    <t>BLACK PANTHERE/STEAM BEIGE</t>
  </si>
  <si>
    <t>WAIST BAG</t>
  </si>
  <si>
    <t>NH3085PO</t>
  </si>
  <si>
    <t>D55</t>
  </si>
  <si>
    <t>EMAIL/ATLAS-BROWNIE-CARBON-SWELL-MARMANDE-STAR ANISE</t>
  </si>
  <si>
    <t>NH3658TN</t>
  </si>
  <si>
    <t>000</t>
  </si>
  <si>
    <t>WITHOUT COLOR</t>
  </si>
  <si>
    <t>NH3679LW</t>
  </si>
  <si>
    <t>H47</t>
  </si>
  <si>
    <t>BLACK/DRAGON 0-SHALE GREY</t>
  </si>
  <si>
    <t>SHOPPING BAG</t>
  </si>
  <si>
    <t>NU3468BT</t>
  </si>
  <si>
    <t>UNI</t>
  </si>
  <si>
    <t>G30</t>
  </si>
  <si>
    <t>OLYMPUS/NAVY BLUE</t>
  </si>
  <si>
    <t>CROSSOVER BAG</t>
  </si>
  <si>
    <t>NH2933IA</t>
  </si>
  <si>
    <t>D97</t>
  </si>
  <si>
    <t>OVERVIEW/COSMIC-WHITE-GREENFINCH-SUNNY</t>
  </si>
  <si>
    <t>BODY BAG</t>
  </si>
  <si>
    <t>NH3139NE</t>
  </si>
  <si>
    <t>ECLIPSE BLUE/COBALT</t>
  </si>
  <si>
    <t>NF3618YA</t>
  </si>
  <si>
    <t>NF3619YA</t>
  </si>
  <si>
    <t>NF3622SJ</t>
  </si>
  <si>
    <t>H30</t>
  </si>
  <si>
    <t>SWELL /CARBON CH-EMAIL CH-BROWNIE CH-ATLAS KHAKI CH-MASCARA BROWN CH-STAR ANISE</t>
  </si>
  <si>
    <t>RA2099-00</t>
  </si>
  <si>
    <t>8VM</t>
  </si>
  <si>
    <t>BLACK/BLACK-BLACK</t>
  </si>
  <si>
    <t>RA7804-00</t>
  </si>
  <si>
    <t>031</t>
  </si>
  <si>
    <t>BLACK</t>
  </si>
  <si>
    <t>RA7805-00</t>
  </si>
  <si>
    <t>NAVY BLUE</t>
  </si>
  <si>
    <t>RB2191-00</t>
  </si>
  <si>
    <t>RE2217-00</t>
  </si>
  <si>
    <t>RE7394-00</t>
  </si>
  <si>
    <t>RED</t>
  </si>
  <si>
    <t>RV2783-00</t>
  </si>
  <si>
    <t>S</t>
  </si>
  <si>
    <t>M</t>
  </si>
  <si>
    <t>L</t>
  </si>
  <si>
    <t>XL</t>
  </si>
  <si>
    <t>PULLOVER</t>
  </si>
  <si>
    <t>AH6807-00</t>
  </si>
  <si>
    <t>BDM</t>
  </si>
  <si>
    <t>COSMIC</t>
  </si>
  <si>
    <t>Gesamt</t>
  </si>
  <si>
    <t>BH1930-00</t>
  </si>
  <si>
    <t>HDE</t>
  </si>
  <si>
    <t>ABYSM</t>
  </si>
  <si>
    <t>BH1931-00</t>
  </si>
  <si>
    <t>240</t>
  </si>
  <si>
    <t>QPT</t>
  </si>
  <si>
    <t>UTRAMARINE</t>
  </si>
  <si>
    <t>YZP</t>
  </si>
  <si>
    <t>SINOPLE</t>
  </si>
  <si>
    <t>BH1933-00</t>
  </si>
  <si>
    <t>132</t>
  </si>
  <si>
    <t>GREEN</t>
  </si>
  <si>
    <t>BH1960-00</t>
  </si>
  <si>
    <t>Z0W</t>
  </si>
  <si>
    <t>LEAFY</t>
  </si>
  <si>
    <t>BH3201-00</t>
  </si>
  <si>
    <t>BH7774-00</t>
  </si>
  <si>
    <t>NAVY BLUE/NAVY BLUE</t>
  </si>
  <si>
    <t>BH7792-00</t>
  </si>
  <si>
    <t>01R</t>
  </si>
  <si>
    <t>ABYSM/LEAFY</t>
  </si>
  <si>
    <t>SWEATSHIRTS</t>
  </si>
  <si>
    <t>SH1505-00</t>
  </si>
  <si>
    <t>423</t>
  </si>
  <si>
    <t>9YA</t>
  </si>
  <si>
    <t>SILVER CHINE/ELEPHANT GREY</t>
  </si>
  <si>
    <t>C31</t>
  </si>
  <si>
    <t>BLACK/BLACK</t>
  </si>
  <si>
    <t>SH1527-00</t>
  </si>
  <si>
    <t>SH1559-00</t>
  </si>
  <si>
    <t>TH3637-00</t>
  </si>
  <si>
    <t>DG9</t>
  </si>
  <si>
    <t>WHITE/YUCCA-NAVY BLUE</t>
  </si>
  <si>
    <t>MP1</t>
  </si>
  <si>
    <t>SILVER CHINE/FLAMENCO-NAVY BLUE</t>
  </si>
  <si>
    <t>XH120T-00</t>
  </si>
  <si>
    <t>XH3661-00</t>
  </si>
  <si>
    <t>QJ2</t>
  </si>
  <si>
    <t>NAVY BLUE/WHITE-COSMIC-SPIRULINA</t>
  </si>
  <si>
    <t>XH5176-00</t>
  </si>
  <si>
    <t>DY4</t>
  </si>
  <si>
    <t>BLACK/NAVY BLUE</t>
  </si>
  <si>
    <t>XH7181-00</t>
  </si>
  <si>
    <t>XXS</t>
  </si>
  <si>
    <t>XXL</t>
  </si>
  <si>
    <t>S7T</t>
  </si>
  <si>
    <t>BAOBAB</t>
  </si>
  <si>
    <t>3XL</t>
  </si>
  <si>
    <t>Article:</t>
  </si>
  <si>
    <t>Category:</t>
  </si>
  <si>
    <t>Colour Code:</t>
  </si>
  <si>
    <t>Colour:</t>
  </si>
  <si>
    <t>SOCKS</t>
  </si>
  <si>
    <t>SCARVES</t>
  </si>
  <si>
    <t>GLOVES</t>
  </si>
  <si>
    <t>JACKETS</t>
  </si>
  <si>
    <t>T-SHIRTS</t>
  </si>
  <si>
    <t>TRACKSUITS</t>
  </si>
  <si>
    <t>Sizes:</t>
  </si>
  <si>
    <t>Amounts:</t>
  </si>
  <si>
    <t>Total:</t>
  </si>
  <si>
    <t>Purchase price:</t>
  </si>
  <si>
    <t>RRP:</t>
  </si>
  <si>
    <t>BEANIES</t>
  </si>
  <si>
    <t>Teile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</si>
</sst>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_€_-;\-* #,##0\ _€_-;_-* &quot;-&quot;??\ _€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2EFDA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0" fontId="0" fillId="0" borderId="3" xfId="0" applyBorder="1"/>
    <xf numFmtId="0" fontId="2" fillId="2" borderId="5" xfId="0" applyFont="1" applyFill="1" applyBorder="1"/>
    <xf numFmtId="0" fontId="0" fillId="0" borderId="5" xfId="0" applyBorder="1"/>
    <xf numFmtId="0" fontId="2" fillId="2" borderId="5" xfId="0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center"/>
    </xf>
    <xf numFmtId="44" fontId="0" fillId="0" borderId="5" xfId="1" applyFont="1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2" fillId="0" borderId="9" xfId="0" applyFont="1" applyBorder="1"/>
    <xf numFmtId="44" fontId="3" fillId="3" borderId="5" xfId="0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4" fontId="0" fillId="0" borderId="0" xfId="1" applyFont="1" applyFill="1" applyBorder="1"/>
    <xf numFmtId="0" fontId="2" fillId="2" borderId="5" xfId="0" applyFont="1" applyFill="1" applyBorder="1" applyAlignment="1">
      <alignment horizontal="center"/>
    </xf>
    <xf numFmtId="0" fontId="4" fillId="0" borderId="0" xfId="0" applyFont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0" fontId="5" fillId="4" borderId="15" xfId="0" applyFont="1" applyFill="1" applyBorder="1"/>
    <xf numFmtId="0" fontId="5" fillId="0" borderId="0" xfId="0" applyFont="1"/>
    <xf numFmtId="0" fontId="5" fillId="4" borderId="15" xfId="0" applyFont="1" applyFill="1" applyBorder="1" applyAlignment="1">
      <alignment horizontal="right"/>
    </xf>
    <xf numFmtId="0" fontId="4" fillId="0" borderId="11" xfId="0" applyFont="1" applyBorder="1"/>
    <xf numFmtId="0" fontId="4" fillId="0" borderId="13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/>
    <xf numFmtId="0" fontId="4" fillId="0" borderId="2" xfId="0" applyFont="1" applyBorder="1"/>
    <xf numFmtId="0" fontId="4" fillId="0" borderId="3" xfId="0" applyFont="1" applyBorder="1"/>
    <xf numFmtId="0" fontId="5" fillId="4" borderId="14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4" fontId="6" fillId="0" borderId="0" xfId="0" applyNumberFormat="1" applyFont="1"/>
    <xf numFmtId="1" fontId="5" fillId="5" borderId="17" xfId="0" applyNumberFormat="1" applyFont="1" applyFill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44" fontId="3" fillId="0" borderId="0" xfId="0" applyNumberFormat="1" applyFont="1"/>
    <xf numFmtId="1" fontId="2" fillId="3" borderId="18" xfId="0" applyNumberFormat="1" applyFont="1" applyFill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44" fontId="4" fillId="0" borderId="0" xfId="0" applyNumberFormat="1" applyFont="1"/>
    <xf numFmtId="0" fontId="5" fillId="5" borderId="5" xfId="0" applyFont="1" applyFill="1" applyBorder="1"/>
    <xf numFmtId="44" fontId="0" fillId="0" borderId="0" xfId="1" applyFont="1" applyBorder="1"/>
    <xf numFmtId="164" fontId="0" fillId="0" borderId="5" xfId="1" applyNumberFormat="1" applyFont="1" applyFill="1" applyBorder="1" applyAlignment="1">
      <alignment horizontal="right"/>
    </xf>
    <xf numFmtId="0" fontId="7" fillId="0" borderId="14" xfId="0" applyFont="1" applyBorder="1"/>
    <xf numFmtId="0" fontId="7" fillId="0" borderId="0" xfId="0" applyFont="1"/>
    <xf numFmtId="0" fontId="7" fillId="0" borderId="11" xfId="0" applyFont="1" applyBorder="1"/>
    <xf numFmtId="0" fontId="7" fillId="0" borderId="16" xfId="0" applyFont="1" applyBorder="1" applyAlignment="1">
      <alignment horizontal="left"/>
    </xf>
    <xf numFmtId="0" fontId="7" fillId="0" borderId="16" xfId="0" applyFont="1" applyBorder="1"/>
    <xf numFmtId="49" fontId="7" fillId="0" borderId="16" xfId="0" applyNumberFormat="1" applyFont="1" applyBorder="1"/>
    <xf numFmtId="49" fontId="0" fillId="0" borderId="5" xfId="0" applyNumberFormat="1" applyBorder="1"/>
    <xf numFmtId="0" fontId="0" fillId="0" borderId="5" xfId="0" applyBorder="1" applyAlignment="1">
      <alignment horizontal="left"/>
    </xf>
    <xf numFmtId="49" fontId="7" fillId="0" borderId="16" xfId="0" applyNumberFormat="1" applyFont="1" applyBorder="1" applyAlignment="1">
      <alignment horizontal="left"/>
    </xf>
    <xf numFmtId="0" fontId="7" fillId="0" borderId="2" xfId="0" applyFont="1" applyBorder="1"/>
    <xf numFmtId="49" fontId="0" fillId="0" borderId="5" xfId="0" applyNumberFormat="1" applyBorder="1" applyAlignment="1">
      <alignment horizontal="left"/>
    </xf>
    <xf numFmtId="44" fontId="0" fillId="0" borderId="0" xfId="0" applyNumberFormat="1"/>
    <xf numFmtId="44" fontId="8" fillId="0" borderId="5" xfId="1" applyFont="1" applyFill="1" applyBorder="1" applyAlignment="1">
      <alignment horizontal="center"/>
    </xf>
    <xf numFmtId="44" fontId="0" fillId="0" borderId="5" xfId="1" applyFont="1" applyFill="1" applyBorder="1"/>
    <xf numFmtId="44" fontId="3" fillId="0" borderId="5" xfId="0" applyNumberFormat="1" applyFont="1" applyBorder="1"/>
    <xf numFmtId="44" fontId="3" fillId="3" borderId="18" xfId="0" applyNumberFormat="1" applyFont="1" applyFill="1" applyBorder="1"/>
    <xf numFmtId="44" fontId="3" fillId="0" borderId="5" xfId="1" applyFont="1" applyFill="1" applyBorder="1"/>
    <xf numFmtId="44" fontId="8" fillId="0" borderId="5" xfId="0" applyNumberFormat="1" applyFont="1" applyBorder="1" applyAlignment="1">
      <alignment horizontal="center"/>
    </xf>
    <xf numFmtId="44" fontId="7" fillId="0" borderId="14" xfId="0" applyNumberFormat="1" applyFont="1" applyBorder="1"/>
    <xf numFmtId="44" fontId="7" fillId="0" borderId="16" xfId="0" applyNumberFormat="1" applyFont="1" applyBorder="1"/>
    <xf numFmtId="44" fontId="6" fillId="5" borderId="19" xfId="0" applyNumberFormat="1" applyFont="1" applyFill="1" applyBorder="1"/>
    <xf numFmtId="44" fontId="0" fillId="0" borderId="7" xfId="1" applyFont="1" applyBorder="1"/>
    <xf numFmtId="44" fontId="3" fillId="3" borderId="7" xfId="0" applyNumberFormat="1" applyFont="1" applyFill="1" applyBorder="1"/>
    <xf numFmtId="44" fontId="4" fillId="0" borderId="8" xfId="1" applyFont="1" applyBorder="1"/>
    <xf numFmtId="0" fontId="2" fillId="2" borderId="7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  <xf numFmtId="0" fontId="5" fillId="4" borderId="21" xfId="0" applyFont="1" applyFill="1" applyBorder="1" applyAlignment="1">
      <alignment horizontal="right"/>
    </xf>
    <xf numFmtId="0" fontId="4" fillId="0" borderId="5" xfId="0" applyFont="1" applyBorder="1"/>
    <xf numFmtId="44" fontId="4" fillId="0" borderId="5" xfId="1" applyFont="1" applyBorder="1"/>
    <xf numFmtId="44" fontId="4" fillId="0" borderId="5" xfId="1" applyFont="1" applyFill="1" applyBorder="1"/>
    <xf numFmtId="44" fontId="7" fillId="0" borderId="5" xfId="0" applyNumberFormat="1" applyFont="1" applyBorder="1"/>
    <xf numFmtId="44" fontId="6" fillId="0" borderId="5" xfId="0" applyNumberFormat="1" applyFont="1" applyBorder="1"/>
    <xf numFmtId="0" fontId="0" fillId="0" borderId="3" xfId="0" applyBorder="1" applyAlignment="1">
      <alignment horizontal="center"/>
    </xf>
    <xf numFmtId="0" fontId="0" fillId="0" borderId="22" xfId="0" applyBorder="1"/>
    <xf numFmtId="0" fontId="0" fillId="0" borderId="13" xfId="0" applyBorder="1" applyAlignment="1">
      <alignment horizontal="center"/>
    </xf>
    <xf numFmtId="0" fontId="4" fillId="0" borderId="23" xfId="0" applyFont="1" applyBorder="1"/>
    <xf numFmtId="0" fontId="4" fillId="0" borderId="22" xfId="0" applyFont="1" applyBorder="1"/>
    <xf numFmtId="44" fontId="1" fillId="0" borderId="7" xfId="1" applyFont="1" applyBorder="1"/>
    <xf numFmtId="44" fontId="4" fillId="0" borderId="20" xfId="1" applyFont="1" applyBorder="1"/>
    <xf numFmtId="44" fontId="4" fillId="0" borderId="8" xfId="0" applyNumberFormat="1" applyFont="1" applyBorder="1"/>
    <xf numFmtId="44" fontId="4" fillId="0" borderId="20" xfId="0" applyNumberFormat="1" applyFont="1" applyBorder="1"/>
    <xf numFmtId="44" fontId="6" fillId="5" borderId="20" xfId="0" applyNumberFormat="1" applyFont="1" applyFill="1" applyBorder="1"/>
    <xf numFmtId="0" fontId="5" fillId="0" borderId="5" xfId="0" applyFont="1" applyBorder="1" applyAlignment="1">
      <alignment horizontal="center"/>
    </xf>
    <xf numFmtId="44" fontId="6" fillId="5" borderId="5" xfId="0" applyNumberFormat="1" applyFont="1" applyFill="1" applyBorder="1"/>
    <xf numFmtId="44" fontId="6" fillId="5" borderId="18" xfId="0" applyNumberFormat="1" applyFont="1" applyFill="1" applyBorder="1"/>
    <xf numFmtId="0" fontId="0" fillId="0" borderId="2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2" fillId="0" borderId="13" xfId="0" applyFont="1" applyBorder="1" applyAlignment="1">
      <alignment horizontal="right"/>
    </xf>
    <xf numFmtId="1" fontId="5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165" fontId="0" fillId="0" borderId="0" xfId="2" applyNumberFormat="1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124767</xdr:colOff>
      <xdr:row>1699</xdr:row>
      <xdr:rowOff>181777</xdr:rowOff>
    </xdr:from>
    <xdr:to>
      <xdr:col>1</xdr:col>
      <xdr:colOff>772386</xdr:colOff>
      <xdr:row>1702</xdr:row>
      <xdr:rowOff>167294</xdr:rowOff>
    </xdr:to>
    <xdr:pic>
      <xdr:nvPicPr>
        <xdr:cNvPr id="2" name="Grafik 183">
          <a:extLst>
            <a:ext uri="{FF2B5EF4-FFF2-40B4-BE49-F238E27FC236}">
              <a16:creationId xmlns:a16="http://schemas.microsoft.com/office/drawing/2014/main" xmlns="" id="{1D673C0F-EBC6-E14B-A1BF-6BA72A513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67" y="325568477"/>
          <a:ext cx="647619" cy="595117"/>
        </a:xfrm>
        <a:prstGeom prst="rect">
          <a:avLst/>
        </a:prstGeom>
      </xdr:spPr>
    </xdr:pic>
    <xdr:clientData/>
  </xdr:twoCellAnchor>
  <xdr:twoCellAnchor editAs="oneCell">
    <xdr:from>
      <xdr:col>1</xdr:col>
      <xdr:colOff>277167</xdr:colOff>
      <xdr:row>1648</xdr:row>
      <xdr:rowOff>138793</xdr:rowOff>
    </xdr:from>
    <xdr:to>
      <xdr:col>1</xdr:col>
      <xdr:colOff>924786</xdr:colOff>
      <xdr:row>1651</xdr:row>
      <xdr:rowOff>129196</xdr:rowOff>
    </xdr:to>
    <xdr:pic>
      <xdr:nvPicPr>
        <xdr:cNvPr id="3" name="Grafik 183">
          <a:extLst>
            <a:ext uri="{FF2B5EF4-FFF2-40B4-BE49-F238E27FC236}">
              <a16:creationId xmlns:a16="http://schemas.microsoft.com/office/drawing/2014/main" xmlns="" id="{B402C63C-F6A9-E94F-A031-0F140B737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67" y="315809993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118417</xdr:colOff>
      <xdr:row>1648</xdr:row>
      <xdr:rowOff>73409</xdr:rowOff>
    </xdr:from>
    <xdr:to>
      <xdr:col>1</xdr:col>
      <xdr:colOff>766036</xdr:colOff>
      <xdr:row>1651</xdr:row>
      <xdr:rowOff>63814</xdr:rowOff>
    </xdr:to>
    <xdr:pic>
      <xdr:nvPicPr>
        <xdr:cNvPr id="4" name="Grafik 184">
          <a:extLst>
            <a:ext uri="{FF2B5EF4-FFF2-40B4-BE49-F238E27FC236}">
              <a16:creationId xmlns:a16="http://schemas.microsoft.com/office/drawing/2014/main" xmlns="" id="{A3910E3F-78D3-6A4A-8BF6-40E29CF81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217" y="315744609"/>
          <a:ext cx="647619" cy="600004"/>
        </a:xfrm>
        <a:prstGeom prst="rect">
          <a:avLst/>
        </a:prstGeom>
      </xdr:spPr>
    </xdr:pic>
    <xdr:clientData/>
  </xdr:twoCellAnchor>
  <xdr:twoCellAnchor editAs="oneCell">
    <xdr:from>
      <xdr:col>1</xdr:col>
      <xdr:colOff>270817</xdr:colOff>
      <xdr:row>1693</xdr:row>
      <xdr:rowOff>30424</xdr:rowOff>
    </xdr:from>
    <xdr:to>
      <xdr:col>1</xdr:col>
      <xdr:colOff>918436</xdr:colOff>
      <xdr:row>1696</xdr:row>
      <xdr:rowOff>20825</xdr:rowOff>
    </xdr:to>
    <xdr:pic>
      <xdr:nvPicPr>
        <xdr:cNvPr id="5" name="Grafik 184">
          <a:extLst>
            <a:ext uri="{FF2B5EF4-FFF2-40B4-BE49-F238E27FC236}">
              <a16:creationId xmlns:a16="http://schemas.microsoft.com/office/drawing/2014/main" xmlns="" id="{A16D739E-7736-6242-9846-C41B0765B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617" y="324274124"/>
          <a:ext cx="647619" cy="599999"/>
        </a:xfrm>
        <a:prstGeom prst="rect">
          <a:avLst/>
        </a:prstGeom>
      </xdr:spPr>
    </xdr:pic>
    <xdr:clientData/>
  </xdr:twoCellAnchor>
  <xdr:twoCellAnchor editAs="oneCell">
    <xdr:from>
      <xdr:col>1</xdr:col>
      <xdr:colOff>418682</xdr:colOff>
      <xdr:row>2</xdr:row>
      <xdr:rowOff>55824</xdr:rowOff>
    </xdr:from>
    <xdr:to>
      <xdr:col>1</xdr:col>
      <xdr:colOff>1066301</xdr:colOff>
      <xdr:row>5</xdr:row>
      <xdr:rowOff>1473</xdr:rowOff>
    </xdr:to>
    <xdr:pic>
      <xdr:nvPicPr>
        <xdr:cNvPr id="6" name="Grafik 3">
          <a:extLst>
            <a:ext uri="{FF2B5EF4-FFF2-40B4-BE49-F238E27FC236}">
              <a16:creationId xmlns:a16="http://schemas.microsoft.com/office/drawing/2014/main" xmlns="" id="{A5BD716A-7721-5A41-8A75-F94078A88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3482" y="449524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390002</xdr:colOff>
      <xdr:row>7</xdr:row>
      <xdr:rowOff>85131</xdr:rowOff>
    </xdr:from>
    <xdr:to>
      <xdr:col>1</xdr:col>
      <xdr:colOff>1037621</xdr:colOff>
      <xdr:row>10</xdr:row>
      <xdr:rowOff>22315</xdr:rowOff>
    </xdr:to>
    <xdr:pic>
      <xdr:nvPicPr>
        <xdr:cNvPr id="7" name="Grafik 4">
          <a:extLst>
            <a:ext uri="{FF2B5EF4-FFF2-40B4-BE49-F238E27FC236}">
              <a16:creationId xmlns:a16="http://schemas.microsoft.com/office/drawing/2014/main" xmlns="" id="{FAC0542C-504D-F24B-B6AC-51B5ECC58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4802" y="1444031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11</xdr:row>
      <xdr:rowOff>161193</xdr:rowOff>
    </xdr:from>
    <xdr:to>
      <xdr:col>1</xdr:col>
      <xdr:colOff>1028619</xdr:colOff>
      <xdr:row>14</xdr:row>
      <xdr:rowOff>115648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xmlns="" id="{D20E36DA-10C8-F04B-9CB2-78EB32787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5800" y="2294793"/>
          <a:ext cx="647619" cy="602155"/>
        </a:xfrm>
        <a:prstGeom prst="rect">
          <a:avLst/>
        </a:prstGeom>
      </xdr:spPr>
    </xdr:pic>
    <xdr:clientData/>
  </xdr:twoCellAnchor>
  <xdr:twoCellAnchor editAs="oneCell">
    <xdr:from>
      <xdr:col>1</xdr:col>
      <xdr:colOff>424055</xdr:colOff>
      <xdr:row>16</xdr:row>
      <xdr:rowOff>165099</xdr:rowOff>
    </xdr:from>
    <xdr:to>
      <xdr:col>1</xdr:col>
      <xdr:colOff>1073907</xdr:colOff>
      <xdr:row>19</xdr:row>
      <xdr:rowOff>123752</xdr:rowOff>
    </xdr:to>
    <xdr:pic>
      <xdr:nvPicPr>
        <xdr:cNvPr id="9" name="Grafik 17">
          <a:extLst>
            <a:ext uri="{FF2B5EF4-FFF2-40B4-BE49-F238E27FC236}">
              <a16:creationId xmlns:a16="http://schemas.microsoft.com/office/drawing/2014/main" xmlns="" id="{198FC5A7-AA7A-984F-A773-CAA132FA5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8855" y="3263899"/>
          <a:ext cx="649852" cy="606353"/>
        </a:xfrm>
        <a:prstGeom prst="rect">
          <a:avLst/>
        </a:prstGeom>
      </xdr:spPr>
    </xdr:pic>
    <xdr:clientData/>
  </xdr:twoCellAnchor>
  <xdr:twoCellAnchor editAs="oneCell">
    <xdr:from>
      <xdr:col>1</xdr:col>
      <xdr:colOff>432986</xdr:colOff>
      <xdr:row>21</xdr:row>
      <xdr:rowOff>134536</xdr:rowOff>
    </xdr:from>
    <xdr:to>
      <xdr:col>1</xdr:col>
      <xdr:colOff>1080605</xdr:colOff>
      <xdr:row>24</xdr:row>
      <xdr:rowOff>86839</xdr:rowOff>
    </xdr:to>
    <xdr:pic>
      <xdr:nvPicPr>
        <xdr:cNvPr id="10" name="Grafik 22">
          <a:extLst>
            <a:ext uri="{FF2B5EF4-FFF2-40B4-BE49-F238E27FC236}">
              <a16:creationId xmlns:a16="http://schemas.microsoft.com/office/drawing/2014/main" xmlns="" id="{BA551810-35C5-B44D-8DE7-A6CB9D1AF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7786" y="4198536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387350</xdr:colOff>
      <xdr:row>26</xdr:row>
      <xdr:rowOff>114231</xdr:rowOff>
    </xdr:from>
    <xdr:to>
      <xdr:col>1</xdr:col>
      <xdr:colOff>1034969</xdr:colOff>
      <xdr:row>29</xdr:row>
      <xdr:rowOff>66533</xdr:rowOff>
    </xdr:to>
    <xdr:pic>
      <xdr:nvPicPr>
        <xdr:cNvPr id="11" name="Grafik 23">
          <a:extLst>
            <a:ext uri="{FF2B5EF4-FFF2-40B4-BE49-F238E27FC236}">
              <a16:creationId xmlns:a16="http://schemas.microsoft.com/office/drawing/2014/main" xmlns="" id="{8161ED8B-250F-C045-912F-DA9675A13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92150" y="5143431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394956</xdr:colOff>
      <xdr:row>32</xdr:row>
      <xdr:rowOff>11514</xdr:rowOff>
    </xdr:from>
    <xdr:to>
      <xdr:col>1</xdr:col>
      <xdr:colOff>1042575</xdr:colOff>
      <xdr:row>34</xdr:row>
      <xdr:rowOff>167016</xdr:rowOff>
    </xdr:to>
    <xdr:pic>
      <xdr:nvPicPr>
        <xdr:cNvPr id="12" name="Grafik 25">
          <a:extLst>
            <a:ext uri="{FF2B5EF4-FFF2-40B4-BE49-F238E27FC236}">
              <a16:creationId xmlns:a16="http://schemas.microsoft.com/office/drawing/2014/main" xmlns="" id="{F14EF381-C03C-3C45-9C8A-DD9697325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9756" y="6196414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36</xdr:row>
      <xdr:rowOff>138304</xdr:rowOff>
    </xdr:from>
    <xdr:to>
      <xdr:col>1</xdr:col>
      <xdr:colOff>1066719</xdr:colOff>
      <xdr:row>39</xdr:row>
      <xdr:rowOff>90607</xdr:rowOff>
    </xdr:to>
    <xdr:pic>
      <xdr:nvPicPr>
        <xdr:cNvPr id="13" name="Grafik 32">
          <a:extLst>
            <a:ext uri="{FF2B5EF4-FFF2-40B4-BE49-F238E27FC236}">
              <a16:creationId xmlns:a16="http://schemas.microsoft.com/office/drawing/2014/main" xmlns="" id="{6E7AF38E-F473-BD4E-891E-6261E5856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23900" y="7097904"/>
          <a:ext cx="647619" cy="600003"/>
        </a:xfrm>
        <a:prstGeom prst="rect">
          <a:avLst/>
        </a:prstGeom>
      </xdr:spPr>
    </xdr:pic>
    <xdr:clientData/>
  </xdr:twoCellAnchor>
  <xdr:twoCellAnchor editAs="oneCell">
    <xdr:from>
      <xdr:col>1</xdr:col>
      <xdr:colOff>444500</xdr:colOff>
      <xdr:row>42</xdr:row>
      <xdr:rowOff>25400</xdr:rowOff>
    </xdr:from>
    <xdr:to>
      <xdr:col>1</xdr:col>
      <xdr:colOff>1092119</xdr:colOff>
      <xdr:row>44</xdr:row>
      <xdr:rowOff>180903</xdr:rowOff>
    </xdr:to>
    <xdr:pic>
      <xdr:nvPicPr>
        <xdr:cNvPr id="14" name="Grafik 34">
          <a:extLst>
            <a:ext uri="{FF2B5EF4-FFF2-40B4-BE49-F238E27FC236}">
              <a16:creationId xmlns:a16="http://schemas.microsoft.com/office/drawing/2014/main" xmlns="" id="{060C4EF9-C03A-994C-B6A0-B4142FAAB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49300" y="8140700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46</xdr:row>
      <xdr:rowOff>158680</xdr:rowOff>
    </xdr:from>
    <xdr:to>
      <xdr:col>1</xdr:col>
      <xdr:colOff>1066719</xdr:colOff>
      <xdr:row>49</xdr:row>
      <xdr:rowOff>115976</xdr:rowOff>
    </xdr:to>
    <xdr:pic>
      <xdr:nvPicPr>
        <xdr:cNvPr id="15" name="Grafik 41">
          <a:extLst>
            <a:ext uri="{FF2B5EF4-FFF2-40B4-BE49-F238E27FC236}">
              <a16:creationId xmlns:a16="http://schemas.microsoft.com/office/drawing/2014/main" xmlns="" id="{11DF2203-2395-4F47-A122-6D3E01DD9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23900" y="9048680"/>
          <a:ext cx="647619" cy="604996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</xdr:colOff>
      <xdr:row>51</xdr:row>
      <xdr:rowOff>190430</xdr:rowOff>
    </xdr:from>
    <xdr:to>
      <xdr:col>1</xdr:col>
      <xdr:colOff>1073069</xdr:colOff>
      <xdr:row>54</xdr:row>
      <xdr:rowOff>137848</xdr:rowOff>
    </xdr:to>
    <xdr:pic>
      <xdr:nvPicPr>
        <xdr:cNvPr id="16" name="Grafik 42">
          <a:extLst>
            <a:ext uri="{FF2B5EF4-FFF2-40B4-BE49-F238E27FC236}">
              <a16:creationId xmlns:a16="http://schemas.microsoft.com/office/drawing/2014/main" xmlns="" id="{BBD4D932-3F72-4841-B10F-D450DF8CF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250" y="10045630"/>
          <a:ext cx="647619" cy="595118"/>
        </a:xfrm>
        <a:prstGeom prst="rect">
          <a:avLst/>
        </a:prstGeom>
      </xdr:spPr>
    </xdr:pic>
    <xdr:clientData/>
  </xdr:twoCellAnchor>
  <xdr:twoCellAnchor editAs="oneCell">
    <xdr:from>
      <xdr:col>1</xdr:col>
      <xdr:colOff>412750</xdr:colOff>
      <xdr:row>56</xdr:row>
      <xdr:rowOff>120651</xdr:rowOff>
    </xdr:from>
    <xdr:to>
      <xdr:col>1</xdr:col>
      <xdr:colOff>1060369</xdr:colOff>
      <xdr:row>59</xdr:row>
      <xdr:rowOff>72953</xdr:rowOff>
    </xdr:to>
    <xdr:pic>
      <xdr:nvPicPr>
        <xdr:cNvPr id="17" name="Grafik 43">
          <a:extLst>
            <a:ext uri="{FF2B5EF4-FFF2-40B4-BE49-F238E27FC236}">
              <a16:creationId xmlns:a16="http://schemas.microsoft.com/office/drawing/2014/main" xmlns="" id="{0A0D5196-3029-B648-A27C-4B262C2E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17550" y="10941051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61</xdr:row>
      <xdr:rowOff>152400</xdr:rowOff>
    </xdr:from>
    <xdr:to>
      <xdr:col>1</xdr:col>
      <xdr:colOff>1066719</xdr:colOff>
      <xdr:row>64</xdr:row>
      <xdr:rowOff>104703</xdr:rowOff>
    </xdr:to>
    <xdr:pic>
      <xdr:nvPicPr>
        <xdr:cNvPr id="18" name="Grafik 45">
          <a:extLst>
            <a:ext uri="{FF2B5EF4-FFF2-40B4-BE49-F238E27FC236}">
              <a16:creationId xmlns:a16="http://schemas.microsoft.com/office/drawing/2014/main" xmlns="" id="{1A9513FB-C3FD-2441-80FA-8A548866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23900" y="11938000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397468</xdr:colOff>
      <xdr:row>66</xdr:row>
      <xdr:rowOff>135862</xdr:rowOff>
    </xdr:from>
    <xdr:to>
      <xdr:col>1</xdr:col>
      <xdr:colOff>1045087</xdr:colOff>
      <xdr:row>69</xdr:row>
      <xdr:rowOff>88163</xdr:rowOff>
    </xdr:to>
    <xdr:pic>
      <xdr:nvPicPr>
        <xdr:cNvPr id="19" name="Grafik 53">
          <a:extLst>
            <a:ext uri="{FF2B5EF4-FFF2-40B4-BE49-F238E27FC236}">
              <a16:creationId xmlns:a16="http://schemas.microsoft.com/office/drawing/2014/main" xmlns="" id="{2BADB5C3-088F-4F4E-9B7A-21E73BB1D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02268" y="12886662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356856</xdr:colOff>
      <xdr:row>71</xdr:row>
      <xdr:rowOff>192943</xdr:rowOff>
    </xdr:from>
    <xdr:to>
      <xdr:col>1</xdr:col>
      <xdr:colOff>1004475</xdr:colOff>
      <xdr:row>74</xdr:row>
      <xdr:rowOff>140360</xdr:rowOff>
    </xdr:to>
    <xdr:pic>
      <xdr:nvPicPr>
        <xdr:cNvPr id="20" name="Grafik 54">
          <a:extLst>
            <a:ext uri="{FF2B5EF4-FFF2-40B4-BE49-F238E27FC236}">
              <a16:creationId xmlns:a16="http://schemas.microsoft.com/office/drawing/2014/main" xmlns="" id="{54DBB614-7C3C-3940-AAE1-765339C50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61656" y="13908943"/>
          <a:ext cx="647619" cy="595117"/>
        </a:xfrm>
        <a:prstGeom prst="rect">
          <a:avLst/>
        </a:prstGeom>
      </xdr:spPr>
    </xdr:pic>
    <xdr:clientData/>
  </xdr:twoCellAnchor>
  <xdr:twoCellAnchor editAs="oneCell">
    <xdr:from>
      <xdr:col>1</xdr:col>
      <xdr:colOff>373394</xdr:colOff>
      <xdr:row>76</xdr:row>
      <xdr:rowOff>149888</xdr:rowOff>
    </xdr:from>
    <xdr:to>
      <xdr:col>1</xdr:col>
      <xdr:colOff>1021013</xdr:colOff>
      <xdr:row>79</xdr:row>
      <xdr:rowOff>115577</xdr:rowOff>
    </xdr:to>
    <xdr:pic>
      <xdr:nvPicPr>
        <xdr:cNvPr id="21" name="Grafik 59">
          <a:extLst>
            <a:ext uri="{FF2B5EF4-FFF2-40B4-BE49-F238E27FC236}">
              <a16:creationId xmlns:a16="http://schemas.microsoft.com/office/drawing/2014/main" xmlns="" id="{53D78EA8-53ED-EC4D-8ED8-4145D2DD8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78194" y="14831088"/>
          <a:ext cx="647619" cy="613389"/>
        </a:xfrm>
        <a:prstGeom prst="rect">
          <a:avLst/>
        </a:prstGeom>
      </xdr:spPr>
    </xdr:pic>
    <xdr:clientData/>
  </xdr:twoCellAnchor>
  <xdr:twoCellAnchor editAs="oneCell">
    <xdr:from>
      <xdr:col>1</xdr:col>
      <xdr:colOff>365787</xdr:colOff>
      <xdr:row>81</xdr:row>
      <xdr:rowOff>173892</xdr:rowOff>
    </xdr:from>
    <xdr:to>
      <xdr:col>1</xdr:col>
      <xdr:colOff>1013406</xdr:colOff>
      <xdr:row>84</xdr:row>
      <xdr:rowOff>121310</xdr:rowOff>
    </xdr:to>
    <xdr:pic>
      <xdr:nvPicPr>
        <xdr:cNvPr id="22" name="Grafik 60">
          <a:extLst>
            <a:ext uri="{FF2B5EF4-FFF2-40B4-BE49-F238E27FC236}">
              <a16:creationId xmlns:a16="http://schemas.microsoft.com/office/drawing/2014/main" xmlns="" id="{25D56245-312F-3C41-9AA6-70C9143A1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70587" y="15820292"/>
          <a:ext cx="647619" cy="59511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112</xdr:row>
      <xdr:rowOff>146050</xdr:rowOff>
    </xdr:from>
    <xdr:to>
      <xdr:col>1</xdr:col>
      <xdr:colOff>1123869</xdr:colOff>
      <xdr:row>115</xdr:row>
      <xdr:rowOff>92004</xdr:rowOff>
    </xdr:to>
    <xdr:pic>
      <xdr:nvPicPr>
        <xdr:cNvPr id="23" name="Grafik 142">
          <a:extLst>
            <a:ext uri="{FF2B5EF4-FFF2-40B4-BE49-F238E27FC236}">
              <a16:creationId xmlns:a16="http://schemas.microsoft.com/office/drawing/2014/main" xmlns="" id="{30ABEE5D-474A-5444-9945-1515B525A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781050" y="21786850"/>
          <a:ext cx="647619" cy="593653"/>
        </a:xfrm>
        <a:prstGeom prst="rect">
          <a:avLst/>
        </a:prstGeom>
      </xdr:spPr>
    </xdr:pic>
    <xdr:clientData/>
  </xdr:twoCellAnchor>
  <xdr:twoCellAnchor editAs="oneCell">
    <xdr:from>
      <xdr:col>1</xdr:col>
      <xdr:colOff>412750</xdr:colOff>
      <xdr:row>118</xdr:row>
      <xdr:rowOff>31750</xdr:rowOff>
    </xdr:from>
    <xdr:to>
      <xdr:col>1</xdr:col>
      <xdr:colOff>1060369</xdr:colOff>
      <xdr:row>120</xdr:row>
      <xdr:rowOff>168203</xdr:rowOff>
    </xdr:to>
    <xdr:pic>
      <xdr:nvPicPr>
        <xdr:cNvPr id="24" name="Grafik 146">
          <a:extLst>
            <a:ext uri="{FF2B5EF4-FFF2-40B4-BE49-F238E27FC236}">
              <a16:creationId xmlns:a16="http://schemas.microsoft.com/office/drawing/2014/main" xmlns="" id="{87850F82-97DF-6443-A2A3-C780B90D7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17550" y="22828250"/>
          <a:ext cx="647619" cy="580953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123</xdr:row>
      <xdr:rowOff>25400</xdr:rowOff>
    </xdr:from>
    <xdr:to>
      <xdr:col>1</xdr:col>
      <xdr:colOff>1047669</xdr:colOff>
      <xdr:row>125</xdr:row>
      <xdr:rowOff>161853</xdr:rowOff>
    </xdr:to>
    <xdr:pic>
      <xdr:nvPicPr>
        <xdr:cNvPr id="25" name="Grafik 156">
          <a:extLst>
            <a:ext uri="{FF2B5EF4-FFF2-40B4-BE49-F238E27FC236}">
              <a16:creationId xmlns:a16="http://schemas.microsoft.com/office/drawing/2014/main" xmlns="" id="{B03158AA-5095-2341-9280-49178C6C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704850" y="237871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</xdr:colOff>
      <xdr:row>128</xdr:row>
      <xdr:rowOff>31750</xdr:rowOff>
    </xdr:from>
    <xdr:to>
      <xdr:col>1</xdr:col>
      <xdr:colOff>1073069</xdr:colOff>
      <xdr:row>130</xdr:row>
      <xdr:rowOff>168204</xdr:rowOff>
    </xdr:to>
    <xdr:pic>
      <xdr:nvPicPr>
        <xdr:cNvPr id="26" name="Grafik 158">
          <a:extLst>
            <a:ext uri="{FF2B5EF4-FFF2-40B4-BE49-F238E27FC236}">
              <a16:creationId xmlns:a16="http://schemas.microsoft.com/office/drawing/2014/main" xmlns="" id="{3316BDD3-88F3-744A-B8C7-9E0287EE2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30250" y="24758650"/>
          <a:ext cx="647619" cy="580953"/>
        </a:xfrm>
        <a:prstGeom prst="rect">
          <a:avLst/>
        </a:prstGeom>
      </xdr:spPr>
    </xdr:pic>
    <xdr:clientData/>
  </xdr:twoCellAnchor>
  <xdr:twoCellAnchor editAs="oneCell">
    <xdr:from>
      <xdr:col>1</xdr:col>
      <xdr:colOff>387280</xdr:colOff>
      <xdr:row>132</xdr:row>
      <xdr:rowOff>147236</xdr:rowOff>
    </xdr:from>
    <xdr:to>
      <xdr:col>1</xdr:col>
      <xdr:colOff>1034899</xdr:colOff>
      <xdr:row>135</xdr:row>
      <xdr:rowOff>88092</xdr:rowOff>
    </xdr:to>
    <xdr:pic>
      <xdr:nvPicPr>
        <xdr:cNvPr id="27" name="Grafik 160">
          <a:extLst>
            <a:ext uri="{FF2B5EF4-FFF2-40B4-BE49-F238E27FC236}">
              <a16:creationId xmlns:a16="http://schemas.microsoft.com/office/drawing/2014/main" xmlns="" id="{4263C8C7-DF97-C948-9FCB-17527A157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99895" y="27501082"/>
          <a:ext cx="647619" cy="527010"/>
        </a:xfrm>
        <a:prstGeom prst="rect">
          <a:avLst/>
        </a:prstGeom>
      </xdr:spPr>
    </xdr:pic>
    <xdr:clientData/>
  </xdr:twoCellAnchor>
  <xdr:twoCellAnchor editAs="oneCell">
    <xdr:from>
      <xdr:col>1</xdr:col>
      <xdr:colOff>355600</xdr:colOff>
      <xdr:row>163</xdr:row>
      <xdr:rowOff>139700</xdr:rowOff>
    </xdr:from>
    <xdr:to>
      <xdr:col>1</xdr:col>
      <xdr:colOff>1127178</xdr:colOff>
      <xdr:row>166</xdr:row>
      <xdr:rowOff>177800</xdr:rowOff>
    </xdr:to>
    <xdr:pic>
      <xdr:nvPicPr>
        <xdr:cNvPr id="28" name="Grafik 169">
          <a:extLst>
            <a:ext uri="{FF2B5EF4-FFF2-40B4-BE49-F238E27FC236}">
              <a16:creationId xmlns:a16="http://schemas.microsoft.com/office/drawing/2014/main" xmlns="" id="{62C1E12F-09FF-0747-9228-0D0390634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60400" y="31635700"/>
          <a:ext cx="771578" cy="698500"/>
        </a:xfrm>
        <a:prstGeom prst="rect">
          <a:avLst/>
        </a:prstGeom>
      </xdr:spPr>
    </xdr:pic>
    <xdr:clientData/>
  </xdr:twoCellAnchor>
  <xdr:twoCellAnchor editAs="oneCell">
    <xdr:from>
      <xdr:col>1</xdr:col>
      <xdr:colOff>355600</xdr:colOff>
      <xdr:row>169</xdr:row>
      <xdr:rowOff>63500</xdr:rowOff>
    </xdr:from>
    <xdr:to>
      <xdr:col>1</xdr:col>
      <xdr:colOff>1003219</xdr:colOff>
      <xdr:row>171</xdr:row>
      <xdr:rowOff>193600</xdr:rowOff>
    </xdr:to>
    <xdr:pic>
      <xdr:nvPicPr>
        <xdr:cNvPr id="29" name="Grafik 170">
          <a:extLst>
            <a:ext uri="{FF2B5EF4-FFF2-40B4-BE49-F238E27FC236}">
              <a16:creationId xmlns:a16="http://schemas.microsoft.com/office/drawing/2014/main" xmlns="" id="{D9CF1E67-DD1A-A643-91BB-504637C79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60400" y="32715200"/>
          <a:ext cx="647619" cy="5746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174</xdr:row>
      <xdr:rowOff>25400</xdr:rowOff>
    </xdr:from>
    <xdr:to>
      <xdr:col>1</xdr:col>
      <xdr:colOff>1028619</xdr:colOff>
      <xdr:row>176</xdr:row>
      <xdr:rowOff>168201</xdr:rowOff>
    </xdr:to>
    <xdr:pic>
      <xdr:nvPicPr>
        <xdr:cNvPr id="30" name="Grafik 172">
          <a:extLst>
            <a:ext uri="{FF2B5EF4-FFF2-40B4-BE49-F238E27FC236}">
              <a16:creationId xmlns:a16="http://schemas.microsoft.com/office/drawing/2014/main" xmlns="" id="{5C0F76C4-0CC3-AA40-8D07-AC8A252BF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75821" y="37150221"/>
          <a:ext cx="647619" cy="551016"/>
        </a:xfrm>
        <a:prstGeom prst="rect">
          <a:avLst/>
        </a:prstGeom>
      </xdr:spPr>
    </xdr:pic>
    <xdr:clientData/>
  </xdr:twoCellAnchor>
  <xdr:twoCellAnchor editAs="oneCell">
    <xdr:from>
      <xdr:col>1</xdr:col>
      <xdr:colOff>393700</xdr:colOff>
      <xdr:row>179</xdr:row>
      <xdr:rowOff>0</xdr:rowOff>
    </xdr:from>
    <xdr:to>
      <xdr:col>1</xdr:col>
      <xdr:colOff>1041319</xdr:colOff>
      <xdr:row>181</xdr:row>
      <xdr:rowOff>149152</xdr:rowOff>
    </xdr:to>
    <xdr:pic>
      <xdr:nvPicPr>
        <xdr:cNvPr id="31" name="Grafik 173">
          <a:extLst>
            <a:ext uri="{FF2B5EF4-FFF2-40B4-BE49-F238E27FC236}">
              <a16:creationId xmlns:a16="http://schemas.microsoft.com/office/drawing/2014/main" xmlns="" id="{F472EC85-D7EA-CD42-ACC3-D143A9EA3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98500" y="34582100"/>
          <a:ext cx="647619" cy="5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183</xdr:row>
      <xdr:rowOff>139700</xdr:rowOff>
    </xdr:from>
    <xdr:to>
      <xdr:col>1</xdr:col>
      <xdr:colOff>1009569</xdr:colOff>
      <xdr:row>186</xdr:row>
      <xdr:rowOff>72950</xdr:rowOff>
    </xdr:to>
    <xdr:pic>
      <xdr:nvPicPr>
        <xdr:cNvPr id="32" name="Grafik 174">
          <a:extLst>
            <a:ext uri="{FF2B5EF4-FFF2-40B4-BE49-F238E27FC236}">
              <a16:creationId xmlns:a16="http://schemas.microsoft.com/office/drawing/2014/main" xmlns="" id="{71BF5DD9-CC7D-0246-9EDB-C671A82C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66750" y="35496500"/>
          <a:ext cx="647619" cy="580951"/>
        </a:xfrm>
        <a:prstGeom prst="rect">
          <a:avLst/>
        </a:prstGeom>
      </xdr:spPr>
    </xdr:pic>
    <xdr:clientData/>
  </xdr:twoCellAnchor>
  <xdr:twoCellAnchor editAs="oneCell">
    <xdr:from>
      <xdr:col>1</xdr:col>
      <xdr:colOff>412750</xdr:colOff>
      <xdr:row>189</xdr:row>
      <xdr:rowOff>63500</xdr:rowOff>
    </xdr:from>
    <xdr:to>
      <xdr:col>1</xdr:col>
      <xdr:colOff>1060369</xdr:colOff>
      <xdr:row>192</xdr:row>
      <xdr:rowOff>5044</xdr:rowOff>
    </xdr:to>
    <xdr:pic>
      <xdr:nvPicPr>
        <xdr:cNvPr id="33" name="Grafik 178">
          <a:extLst>
            <a:ext uri="{FF2B5EF4-FFF2-40B4-BE49-F238E27FC236}">
              <a16:creationId xmlns:a16="http://schemas.microsoft.com/office/drawing/2014/main" xmlns="" id="{E62C7065-2C5D-7E45-A53F-A599E834C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717550" y="36576000"/>
          <a:ext cx="647619" cy="58095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194</xdr:row>
      <xdr:rowOff>44450</xdr:rowOff>
    </xdr:from>
    <xdr:to>
      <xdr:col>1</xdr:col>
      <xdr:colOff>1028619</xdr:colOff>
      <xdr:row>196</xdr:row>
      <xdr:rowOff>180901</xdr:rowOff>
    </xdr:to>
    <xdr:pic>
      <xdr:nvPicPr>
        <xdr:cNvPr id="34" name="Grafik 179">
          <a:extLst>
            <a:ext uri="{FF2B5EF4-FFF2-40B4-BE49-F238E27FC236}">
              <a16:creationId xmlns:a16="http://schemas.microsoft.com/office/drawing/2014/main" xmlns="" id="{DB6F70C7-D85B-864D-9C5B-0C413618E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75821" y="41432843"/>
          <a:ext cx="647619" cy="544665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199</xdr:row>
      <xdr:rowOff>31750</xdr:rowOff>
    </xdr:from>
    <xdr:to>
      <xdr:col>1</xdr:col>
      <xdr:colOff>1085769</xdr:colOff>
      <xdr:row>201</xdr:row>
      <xdr:rowOff>187250</xdr:rowOff>
    </xdr:to>
    <xdr:pic>
      <xdr:nvPicPr>
        <xdr:cNvPr id="35" name="Grafik 180">
          <a:extLst>
            <a:ext uri="{FF2B5EF4-FFF2-40B4-BE49-F238E27FC236}">
              <a16:creationId xmlns:a16="http://schemas.microsoft.com/office/drawing/2014/main" xmlns="" id="{5D4ABB45-B05E-1E49-A916-4451A0ECF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742950" y="38474650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406330</xdr:colOff>
      <xdr:row>207</xdr:row>
      <xdr:rowOff>145910</xdr:rowOff>
    </xdr:from>
    <xdr:to>
      <xdr:col>1</xdr:col>
      <xdr:colOff>1053949</xdr:colOff>
      <xdr:row>210</xdr:row>
      <xdr:rowOff>98213</xdr:rowOff>
    </xdr:to>
    <xdr:pic>
      <xdr:nvPicPr>
        <xdr:cNvPr id="36" name="Grafik 76">
          <a:extLst>
            <a:ext uri="{FF2B5EF4-FFF2-40B4-BE49-F238E27FC236}">
              <a16:creationId xmlns:a16="http://schemas.microsoft.com/office/drawing/2014/main" xmlns="" id="{327909B1-FF72-B249-A277-FE1E20CE1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711130" y="40138210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367043</xdr:colOff>
      <xdr:row>218</xdr:row>
      <xdr:rowOff>40612</xdr:rowOff>
    </xdr:from>
    <xdr:to>
      <xdr:col>1</xdr:col>
      <xdr:colOff>1014662</xdr:colOff>
      <xdr:row>221</xdr:row>
      <xdr:rowOff>876</xdr:rowOff>
    </xdr:to>
    <xdr:pic>
      <xdr:nvPicPr>
        <xdr:cNvPr id="37" name="Grafik 83">
          <a:extLst>
            <a:ext uri="{FF2B5EF4-FFF2-40B4-BE49-F238E27FC236}">
              <a16:creationId xmlns:a16="http://schemas.microsoft.com/office/drawing/2014/main" xmlns="" id="{0D3FA4A6-14BF-354E-8B07-CF04A1E10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671843" y="42166512"/>
          <a:ext cx="647619" cy="606352"/>
        </a:xfrm>
        <a:prstGeom prst="rect">
          <a:avLst/>
        </a:prstGeom>
      </xdr:spPr>
    </xdr:pic>
    <xdr:clientData/>
  </xdr:twoCellAnchor>
  <xdr:twoCellAnchor editAs="oneCell">
    <xdr:from>
      <xdr:col>1</xdr:col>
      <xdr:colOff>399550</xdr:colOff>
      <xdr:row>229</xdr:row>
      <xdr:rowOff>142697</xdr:rowOff>
    </xdr:from>
    <xdr:to>
      <xdr:col>1</xdr:col>
      <xdr:colOff>1047169</xdr:colOff>
      <xdr:row>232</xdr:row>
      <xdr:rowOff>126989</xdr:rowOff>
    </xdr:to>
    <xdr:pic>
      <xdr:nvPicPr>
        <xdr:cNvPr id="38" name="Grafik 84">
          <a:extLst>
            <a:ext uri="{FF2B5EF4-FFF2-40B4-BE49-F238E27FC236}">
              <a16:creationId xmlns:a16="http://schemas.microsoft.com/office/drawing/2014/main" xmlns="" id="{719FB75F-7652-674E-90B5-E8988123D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704350" y="44402197"/>
          <a:ext cx="647619" cy="631992"/>
        </a:xfrm>
        <a:prstGeom prst="rect">
          <a:avLst/>
        </a:prstGeom>
      </xdr:spPr>
    </xdr:pic>
    <xdr:clientData/>
  </xdr:twoCellAnchor>
  <xdr:twoCellAnchor editAs="oneCell">
    <xdr:from>
      <xdr:col>1</xdr:col>
      <xdr:colOff>407656</xdr:colOff>
      <xdr:row>240</xdr:row>
      <xdr:rowOff>135933</xdr:rowOff>
    </xdr:from>
    <xdr:to>
      <xdr:col>1</xdr:col>
      <xdr:colOff>1055275</xdr:colOff>
      <xdr:row>243</xdr:row>
      <xdr:rowOff>99469</xdr:rowOff>
    </xdr:to>
    <xdr:pic>
      <xdr:nvPicPr>
        <xdr:cNvPr id="39" name="Grafik 85">
          <a:extLst>
            <a:ext uri="{FF2B5EF4-FFF2-40B4-BE49-F238E27FC236}">
              <a16:creationId xmlns:a16="http://schemas.microsoft.com/office/drawing/2014/main" xmlns="" id="{7468F886-D931-304A-9DEF-1C4011C5F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712456" y="46529033"/>
          <a:ext cx="647619" cy="611236"/>
        </a:xfrm>
        <a:prstGeom prst="rect">
          <a:avLst/>
        </a:prstGeom>
      </xdr:spPr>
    </xdr:pic>
    <xdr:clientData/>
  </xdr:twoCellAnchor>
  <xdr:twoCellAnchor editAs="oneCell">
    <xdr:from>
      <xdr:col>1</xdr:col>
      <xdr:colOff>404725</xdr:colOff>
      <xdr:row>252</xdr:row>
      <xdr:rowOff>27911</xdr:rowOff>
    </xdr:from>
    <xdr:to>
      <xdr:col>1</xdr:col>
      <xdr:colOff>1052344</xdr:colOff>
      <xdr:row>254</xdr:row>
      <xdr:rowOff>183411</xdr:rowOff>
    </xdr:to>
    <xdr:pic>
      <xdr:nvPicPr>
        <xdr:cNvPr id="40" name="Grafik 86">
          <a:extLst>
            <a:ext uri="{FF2B5EF4-FFF2-40B4-BE49-F238E27FC236}">
              <a16:creationId xmlns:a16="http://schemas.microsoft.com/office/drawing/2014/main" xmlns="" id="{597A61E4-86E6-644B-AC90-5D7593712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709525" y="48745111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404725</xdr:colOff>
      <xdr:row>273</xdr:row>
      <xdr:rowOff>55824</xdr:rowOff>
    </xdr:from>
    <xdr:to>
      <xdr:col>1</xdr:col>
      <xdr:colOff>1052344</xdr:colOff>
      <xdr:row>276</xdr:row>
      <xdr:rowOff>8126</xdr:rowOff>
    </xdr:to>
    <xdr:pic>
      <xdr:nvPicPr>
        <xdr:cNvPr id="41" name="Grafik 88">
          <a:extLst>
            <a:ext uri="{FF2B5EF4-FFF2-40B4-BE49-F238E27FC236}">
              <a16:creationId xmlns:a16="http://schemas.microsoft.com/office/drawing/2014/main" xmlns="" id="{F069F104-4BF5-BD47-A7DD-296706D98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709525" y="52849724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354418</xdr:colOff>
      <xdr:row>262</xdr:row>
      <xdr:rowOff>42679</xdr:rowOff>
    </xdr:from>
    <xdr:to>
      <xdr:col>1</xdr:col>
      <xdr:colOff>1063255</xdr:colOff>
      <xdr:row>265</xdr:row>
      <xdr:rowOff>84383</xdr:rowOff>
    </xdr:to>
    <xdr:pic>
      <xdr:nvPicPr>
        <xdr:cNvPr id="42" name="Grafik 87">
          <a:extLst>
            <a:ext uri="{FF2B5EF4-FFF2-40B4-BE49-F238E27FC236}">
              <a16:creationId xmlns:a16="http://schemas.microsoft.com/office/drawing/2014/main" xmlns="" id="{C12C6006-2982-E14F-8725-7E1D000D2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659218" y="50702979"/>
          <a:ext cx="708837" cy="689404"/>
        </a:xfrm>
        <a:prstGeom prst="rect">
          <a:avLst/>
        </a:prstGeom>
      </xdr:spPr>
    </xdr:pic>
    <xdr:clientData/>
  </xdr:twoCellAnchor>
  <xdr:twoCellAnchor editAs="oneCell">
    <xdr:from>
      <xdr:col>1</xdr:col>
      <xdr:colOff>409539</xdr:colOff>
      <xdr:row>284</xdr:row>
      <xdr:rowOff>82550</xdr:rowOff>
    </xdr:from>
    <xdr:to>
      <xdr:col>1</xdr:col>
      <xdr:colOff>1057158</xdr:colOff>
      <xdr:row>287</xdr:row>
      <xdr:rowOff>34854</xdr:rowOff>
    </xdr:to>
    <xdr:pic>
      <xdr:nvPicPr>
        <xdr:cNvPr id="43" name="Grafik 89">
          <a:extLst>
            <a:ext uri="{FF2B5EF4-FFF2-40B4-BE49-F238E27FC236}">
              <a16:creationId xmlns:a16="http://schemas.microsoft.com/office/drawing/2014/main" xmlns="" id="{A84E2A1D-B432-2640-852F-6B7F98C2D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714339" y="55010050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382570</xdr:colOff>
      <xdr:row>295</xdr:row>
      <xdr:rowOff>166596</xdr:rowOff>
    </xdr:from>
    <xdr:to>
      <xdr:col>1</xdr:col>
      <xdr:colOff>1030189</xdr:colOff>
      <xdr:row>298</xdr:row>
      <xdr:rowOff>110979</xdr:rowOff>
    </xdr:to>
    <xdr:pic>
      <xdr:nvPicPr>
        <xdr:cNvPr id="44" name="Grafik 90">
          <a:extLst>
            <a:ext uri="{FF2B5EF4-FFF2-40B4-BE49-F238E27FC236}">
              <a16:creationId xmlns:a16="http://schemas.microsoft.com/office/drawing/2014/main" xmlns="" id="{2568881E-D409-104A-92BE-D37F60845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687370" y="57227696"/>
          <a:ext cx="647619" cy="592084"/>
        </a:xfrm>
        <a:prstGeom prst="rect">
          <a:avLst/>
        </a:prstGeom>
      </xdr:spPr>
    </xdr:pic>
    <xdr:clientData/>
  </xdr:twoCellAnchor>
  <xdr:twoCellAnchor editAs="oneCell">
    <xdr:from>
      <xdr:col>1</xdr:col>
      <xdr:colOff>382570</xdr:colOff>
      <xdr:row>306</xdr:row>
      <xdr:rowOff>141198</xdr:rowOff>
    </xdr:from>
    <xdr:to>
      <xdr:col>1</xdr:col>
      <xdr:colOff>1030189</xdr:colOff>
      <xdr:row>309</xdr:row>
      <xdr:rowOff>93501</xdr:rowOff>
    </xdr:to>
    <xdr:pic>
      <xdr:nvPicPr>
        <xdr:cNvPr id="45" name="Grafik 91">
          <a:extLst>
            <a:ext uri="{FF2B5EF4-FFF2-40B4-BE49-F238E27FC236}">
              <a16:creationId xmlns:a16="http://schemas.microsoft.com/office/drawing/2014/main" xmlns="" id="{F2B5D863-E2C9-7541-A64B-116F5F50F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687370" y="59361298"/>
          <a:ext cx="647619" cy="600001"/>
        </a:xfrm>
        <a:prstGeom prst="rect">
          <a:avLst/>
        </a:prstGeom>
      </xdr:spPr>
    </xdr:pic>
    <xdr:clientData/>
  </xdr:twoCellAnchor>
  <xdr:twoCellAnchor editAs="oneCell">
    <xdr:from>
      <xdr:col>1</xdr:col>
      <xdr:colOff>412680</xdr:colOff>
      <xdr:row>317</xdr:row>
      <xdr:rowOff>120505</xdr:rowOff>
    </xdr:from>
    <xdr:to>
      <xdr:col>1</xdr:col>
      <xdr:colOff>1060299</xdr:colOff>
      <xdr:row>320</xdr:row>
      <xdr:rowOff>72805</xdr:rowOff>
    </xdr:to>
    <xdr:pic>
      <xdr:nvPicPr>
        <xdr:cNvPr id="46" name="Grafik 92">
          <a:extLst>
            <a:ext uri="{FF2B5EF4-FFF2-40B4-BE49-F238E27FC236}">
              <a16:creationId xmlns:a16="http://schemas.microsoft.com/office/drawing/2014/main" xmlns="" id="{A976AF0E-F6FB-9846-BD14-13080F299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717480" y="61474205"/>
          <a:ext cx="647619" cy="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415890</xdr:colOff>
      <xdr:row>328</xdr:row>
      <xdr:rowOff>160248</xdr:rowOff>
    </xdr:from>
    <xdr:to>
      <xdr:col>1</xdr:col>
      <xdr:colOff>1063509</xdr:colOff>
      <xdr:row>331</xdr:row>
      <xdr:rowOff>117547</xdr:rowOff>
    </xdr:to>
    <xdr:pic>
      <xdr:nvPicPr>
        <xdr:cNvPr id="47" name="Grafik 93">
          <a:extLst>
            <a:ext uri="{FF2B5EF4-FFF2-40B4-BE49-F238E27FC236}">
              <a16:creationId xmlns:a16="http://schemas.microsoft.com/office/drawing/2014/main" xmlns="" id="{1D2CBC37-68A4-BE46-9713-C1EB366E8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720690" y="63647548"/>
          <a:ext cx="647619" cy="604997"/>
        </a:xfrm>
        <a:prstGeom prst="rect">
          <a:avLst/>
        </a:prstGeom>
      </xdr:spPr>
    </xdr:pic>
    <xdr:clientData/>
  </xdr:twoCellAnchor>
  <xdr:twoCellAnchor editAs="oneCell">
    <xdr:from>
      <xdr:col>1</xdr:col>
      <xdr:colOff>458698</xdr:colOff>
      <xdr:row>339</xdr:row>
      <xdr:rowOff>112730</xdr:rowOff>
    </xdr:from>
    <xdr:to>
      <xdr:col>1</xdr:col>
      <xdr:colOff>1106317</xdr:colOff>
      <xdr:row>342</xdr:row>
      <xdr:rowOff>65030</xdr:rowOff>
    </xdr:to>
    <xdr:pic>
      <xdr:nvPicPr>
        <xdr:cNvPr id="48" name="Grafik 96">
          <a:extLst>
            <a:ext uri="{FF2B5EF4-FFF2-40B4-BE49-F238E27FC236}">
              <a16:creationId xmlns:a16="http://schemas.microsoft.com/office/drawing/2014/main" xmlns="" id="{DE0D865F-8E16-704C-AD80-1543BA114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763498" y="65733630"/>
          <a:ext cx="647619" cy="600001"/>
        </a:xfrm>
        <a:prstGeom prst="rect">
          <a:avLst/>
        </a:prstGeom>
      </xdr:spPr>
    </xdr:pic>
    <xdr:clientData/>
  </xdr:twoCellAnchor>
  <xdr:twoCellAnchor editAs="oneCell">
    <xdr:from>
      <xdr:col>1</xdr:col>
      <xdr:colOff>422238</xdr:colOff>
      <xdr:row>350</xdr:row>
      <xdr:rowOff>68351</xdr:rowOff>
    </xdr:from>
    <xdr:to>
      <xdr:col>1</xdr:col>
      <xdr:colOff>1069857</xdr:colOff>
      <xdr:row>353</xdr:row>
      <xdr:rowOff>20652</xdr:rowOff>
    </xdr:to>
    <xdr:pic>
      <xdr:nvPicPr>
        <xdr:cNvPr id="49" name="Grafik 97">
          <a:extLst>
            <a:ext uri="{FF2B5EF4-FFF2-40B4-BE49-F238E27FC236}">
              <a16:creationId xmlns:a16="http://schemas.microsoft.com/office/drawing/2014/main" xmlns="" id="{3938B5F6-2A19-9149-B543-5A1C56D6B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727038" y="67822851"/>
          <a:ext cx="647619" cy="600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430159</xdr:colOff>
      <xdr:row>361</xdr:row>
      <xdr:rowOff>125359</xdr:rowOff>
    </xdr:from>
    <xdr:to>
      <xdr:col>1</xdr:col>
      <xdr:colOff>1077778</xdr:colOff>
      <xdr:row>364</xdr:row>
      <xdr:rowOff>77661</xdr:rowOff>
    </xdr:to>
    <xdr:pic>
      <xdr:nvPicPr>
        <xdr:cNvPr id="50" name="Grafik 107">
          <a:extLst>
            <a:ext uri="{FF2B5EF4-FFF2-40B4-BE49-F238E27FC236}">
              <a16:creationId xmlns:a16="http://schemas.microsoft.com/office/drawing/2014/main" xmlns="" id="{28FA2F71-65AB-754E-BB38-A278E0A34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734959" y="70013459"/>
          <a:ext cx="647619" cy="600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430159</xdr:colOff>
      <xdr:row>372</xdr:row>
      <xdr:rowOff>25542</xdr:rowOff>
    </xdr:from>
    <xdr:to>
      <xdr:col>1</xdr:col>
      <xdr:colOff>1077778</xdr:colOff>
      <xdr:row>374</xdr:row>
      <xdr:rowOff>181042</xdr:rowOff>
    </xdr:to>
    <xdr:pic>
      <xdr:nvPicPr>
        <xdr:cNvPr id="51" name="Grafik 111">
          <a:extLst>
            <a:ext uri="{FF2B5EF4-FFF2-40B4-BE49-F238E27FC236}">
              <a16:creationId xmlns:a16="http://schemas.microsoft.com/office/drawing/2014/main" xmlns="" id="{4456BF15-B7EB-0346-A5DE-EC1B492CC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734959" y="72047242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375975</xdr:colOff>
      <xdr:row>394</xdr:row>
      <xdr:rowOff>87574</xdr:rowOff>
    </xdr:from>
    <xdr:to>
      <xdr:col>1</xdr:col>
      <xdr:colOff>1023594</xdr:colOff>
      <xdr:row>397</xdr:row>
      <xdr:rowOff>39876</xdr:rowOff>
    </xdr:to>
    <xdr:pic>
      <xdr:nvPicPr>
        <xdr:cNvPr id="52" name="Grafik 183">
          <a:extLst>
            <a:ext uri="{FF2B5EF4-FFF2-40B4-BE49-F238E27FC236}">
              <a16:creationId xmlns:a16="http://schemas.microsoft.com/office/drawing/2014/main" xmlns="" id="{9F0704A2-EDAC-F749-81F1-A011203B1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775" y="76376474"/>
          <a:ext cx="647619" cy="600003"/>
        </a:xfrm>
        <a:prstGeom prst="rect">
          <a:avLst/>
        </a:prstGeom>
      </xdr:spPr>
    </xdr:pic>
    <xdr:clientData/>
  </xdr:twoCellAnchor>
  <xdr:twoCellAnchor editAs="oneCell">
    <xdr:from>
      <xdr:col>1</xdr:col>
      <xdr:colOff>453362</xdr:colOff>
      <xdr:row>405</xdr:row>
      <xdr:rowOff>14094</xdr:rowOff>
    </xdr:from>
    <xdr:to>
      <xdr:col>1</xdr:col>
      <xdr:colOff>1098865</xdr:colOff>
      <xdr:row>407</xdr:row>
      <xdr:rowOff>167590</xdr:rowOff>
    </xdr:to>
    <xdr:pic>
      <xdr:nvPicPr>
        <xdr:cNvPr id="53" name="Grafik 184">
          <a:extLst>
            <a:ext uri="{FF2B5EF4-FFF2-40B4-BE49-F238E27FC236}">
              <a16:creationId xmlns:a16="http://schemas.microsoft.com/office/drawing/2014/main" xmlns="" id="{7AB5F675-E336-EC40-A0F3-E6200A2DE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162" y="78436594"/>
          <a:ext cx="645503" cy="597994"/>
        </a:xfrm>
        <a:prstGeom prst="rect">
          <a:avLst/>
        </a:prstGeom>
      </xdr:spPr>
    </xdr:pic>
    <xdr:clientData/>
  </xdr:twoCellAnchor>
  <xdr:twoCellAnchor editAs="oneCell">
    <xdr:from>
      <xdr:col>1</xdr:col>
      <xdr:colOff>407656</xdr:colOff>
      <xdr:row>416</xdr:row>
      <xdr:rowOff>102926</xdr:rowOff>
    </xdr:from>
    <xdr:to>
      <xdr:col>1</xdr:col>
      <xdr:colOff>1055275</xdr:colOff>
      <xdr:row>419</xdr:row>
      <xdr:rowOff>66464</xdr:rowOff>
    </xdr:to>
    <xdr:pic>
      <xdr:nvPicPr>
        <xdr:cNvPr id="54" name="Grafik 185">
          <a:extLst>
            <a:ext uri="{FF2B5EF4-FFF2-40B4-BE49-F238E27FC236}">
              <a16:creationId xmlns:a16="http://schemas.microsoft.com/office/drawing/2014/main" xmlns="" id="{D2F452C4-6C5C-D14A-863E-78F54FE89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712456" y="80659026"/>
          <a:ext cx="647619" cy="611237"/>
        </a:xfrm>
        <a:prstGeom prst="rect">
          <a:avLst/>
        </a:prstGeom>
      </xdr:spPr>
    </xdr:pic>
    <xdr:clientData/>
  </xdr:twoCellAnchor>
  <xdr:twoCellAnchor editAs="oneCell">
    <xdr:from>
      <xdr:col>1</xdr:col>
      <xdr:colOff>404726</xdr:colOff>
      <xdr:row>383</xdr:row>
      <xdr:rowOff>111649</xdr:rowOff>
    </xdr:from>
    <xdr:to>
      <xdr:col>1</xdr:col>
      <xdr:colOff>1052345</xdr:colOff>
      <xdr:row>386</xdr:row>
      <xdr:rowOff>63947</xdr:rowOff>
    </xdr:to>
    <xdr:pic>
      <xdr:nvPicPr>
        <xdr:cNvPr id="55" name="Grafik 182">
          <a:extLst>
            <a:ext uri="{FF2B5EF4-FFF2-40B4-BE49-F238E27FC236}">
              <a16:creationId xmlns:a16="http://schemas.microsoft.com/office/drawing/2014/main" xmlns="" id="{A7A6D77E-C5F6-F04D-B2E5-07BD39633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709526" y="74266949"/>
          <a:ext cx="647619" cy="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374650</xdr:colOff>
      <xdr:row>427</xdr:row>
      <xdr:rowOff>177799</xdr:rowOff>
    </xdr:from>
    <xdr:to>
      <xdr:col>1</xdr:col>
      <xdr:colOff>1022269</xdr:colOff>
      <xdr:row>430</xdr:row>
      <xdr:rowOff>136453</xdr:rowOff>
    </xdr:to>
    <xdr:pic>
      <xdr:nvPicPr>
        <xdr:cNvPr id="56" name="Grafik 186">
          <a:extLst>
            <a:ext uri="{FF2B5EF4-FFF2-40B4-BE49-F238E27FC236}">
              <a16:creationId xmlns:a16="http://schemas.microsoft.com/office/drawing/2014/main" xmlns="" id="{4DF53DAE-DF63-FB47-8B84-E370E933E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679450" y="82867499"/>
          <a:ext cx="647619" cy="606353"/>
        </a:xfrm>
        <a:prstGeom prst="rect">
          <a:avLst/>
        </a:prstGeom>
      </xdr:spPr>
    </xdr:pic>
    <xdr:clientData/>
  </xdr:twoCellAnchor>
  <xdr:twoCellAnchor editAs="oneCell">
    <xdr:from>
      <xdr:col>1</xdr:col>
      <xdr:colOff>445998</xdr:colOff>
      <xdr:row>438</xdr:row>
      <xdr:rowOff>98461</xdr:rowOff>
    </xdr:from>
    <xdr:to>
      <xdr:col>1</xdr:col>
      <xdr:colOff>1093617</xdr:colOff>
      <xdr:row>441</xdr:row>
      <xdr:rowOff>50763</xdr:rowOff>
    </xdr:to>
    <xdr:pic>
      <xdr:nvPicPr>
        <xdr:cNvPr id="57" name="Grafik 187">
          <a:extLst>
            <a:ext uri="{FF2B5EF4-FFF2-40B4-BE49-F238E27FC236}">
              <a16:creationId xmlns:a16="http://schemas.microsoft.com/office/drawing/2014/main" xmlns="" id="{230EB335-ABF7-C446-8A0E-C86413265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750798" y="84921761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401006</xdr:colOff>
      <xdr:row>449</xdr:row>
      <xdr:rowOff>134647</xdr:rowOff>
    </xdr:from>
    <xdr:to>
      <xdr:col>1</xdr:col>
      <xdr:colOff>1048625</xdr:colOff>
      <xdr:row>452</xdr:row>
      <xdr:rowOff>86950</xdr:rowOff>
    </xdr:to>
    <xdr:pic>
      <xdr:nvPicPr>
        <xdr:cNvPr id="58" name="Grafik 192">
          <a:extLst>
            <a:ext uri="{FF2B5EF4-FFF2-40B4-BE49-F238E27FC236}">
              <a16:creationId xmlns:a16="http://schemas.microsoft.com/office/drawing/2014/main" xmlns="" id="{4A3B1333-FD42-9B47-90FC-BF1CA33D4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705806" y="87091547"/>
          <a:ext cx="647619" cy="60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373154</xdr:colOff>
      <xdr:row>458</xdr:row>
      <xdr:rowOff>66828</xdr:rowOff>
    </xdr:from>
    <xdr:to>
      <xdr:col>1</xdr:col>
      <xdr:colOff>1189715</xdr:colOff>
      <xdr:row>462</xdr:row>
      <xdr:rowOff>31308</xdr:rowOff>
    </xdr:to>
    <xdr:pic>
      <xdr:nvPicPr>
        <xdr:cNvPr id="59" name="Grafik 197">
          <a:extLst>
            <a:ext uri="{FF2B5EF4-FFF2-40B4-BE49-F238E27FC236}">
              <a16:creationId xmlns:a16="http://schemas.microsoft.com/office/drawing/2014/main" xmlns="" id="{04AEA22B-1E28-6640-B74A-E8FF21B20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677954" y="88776328"/>
          <a:ext cx="816561" cy="828080"/>
        </a:xfrm>
        <a:prstGeom prst="rect">
          <a:avLst/>
        </a:prstGeom>
      </xdr:spPr>
    </xdr:pic>
    <xdr:clientData/>
  </xdr:twoCellAnchor>
  <xdr:twoCellAnchor editAs="oneCell">
    <xdr:from>
      <xdr:col>1</xdr:col>
      <xdr:colOff>273051</xdr:colOff>
      <xdr:row>464</xdr:row>
      <xdr:rowOff>168941</xdr:rowOff>
    </xdr:from>
    <xdr:to>
      <xdr:col>1</xdr:col>
      <xdr:colOff>1240464</xdr:colOff>
      <xdr:row>469</xdr:row>
      <xdr:rowOff>88899</xdr:rowOff>
    </xdr:to>
    <xdr:pic>
      <xdr:nvPicPr>
        <xdr:cNvPr id="60" name="Grafik 198">
          <a:extLst>
            <a:ext uri="{FF2B5EF4-FFF2-40B4-BE49-F238E27FC236}">
              <a16:creationId xmlns:a16="http://schemas.microsoft.com/office/drawing/2014/main" xmlns="" id="{1EF7326C-1984-9F48-A171-A27660A72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77851" y="90059541"/>
          <a:ext cx="967413" cy="999460"/>
        </a:xfrm>
        <a:prstGeom prst="rect">
          <a:avLst/>
        </a:prstGeom>
      </xdr:spPr>
    </xdr:pic>
    <xdr:clientData/>
  </xdr:twoCellAnchor>
  <xdr:twoCellAnchor editAs="oneCell">
    <xdr:from>
      <xdr:col>1</xdr:col>
      <xdr:colOff>376718</xdr:colOff>
      <xdr:row>474</xdr:row>
      <xdr:rowOff>101599</xdr:rowOff>
    </xdr:from>
    <xdr:to>
      <xdr:col>1</xdr:col>
      <xdr:colOff>1024337</xdr:colOff>
      <xdr:row>477</xdr:row>
      <xdr:rowOff>47554</xdr:rowOff>
    </xdr:to>
    <xdr:pic>
      <xdr:nvPicPr>
        <xdr:cNvPr id="61" name="Grafik 210">
          <a:extLst>
            <a:ext uri="{FF2B5EF4-FFF2-40B4-BE49-F238E27FC236}">
              <a16:creationId xmlns:a16="http://schemas.microsoft.com/office/drawing/2014/main" xmlns="" id="{84FDA7A4-7366-C043-9387-487114304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681518" y="91935299"/>
          <a:ext cx="647619" cy="593653"/>
        </a:xfrm>
        <a:prstGeom prst="rect">
          <a:avLst/>
        </a:prstGeom>
      </xdr:spPr>
    </xdr:pic>
    <xdr:clientData/>
  </xdr:twoCellAnchor>
  <xdr:twoCellAnchor editAs="oneCell">
    <xdr:from>
      <xdr:col>1</xdr:col>
      <xdr:colOff>393700</xdr:colOff>
      <xdr:row>486</xdr:row>
      <xdr:rowOff>9008</xdr:rowOff>
    </xdr:from>
    <xdr:to>
      <xdr:col>1</xdr:col>
      <xdr:colOff>1041319</xdr:colOff>
      <xdr:row>488</xdr:row>
      <xdr:rowOff>172338</xdr:rowOff>
    </xdr:to>
    <xdr:pic>
      <xdr:nvPicPr>
        <xdr:cNvPr id="62" name="Grafik 211">
          <a:extLst>
            <a:ext uri="{FF2B5EF4-FFF2-40B4-BE49-F238E27FC236}">
              <a16:creationId xmlns:a16="http://schemas.microsoft.com/office/drawing/2014/main" xmlns="" id="{53AC7599-BF5D-544D-9534-DF7769EBA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698500" y="94166808"/>
          <a:ext cx="647619" cy="607830"/>
        </a:xfrm>
        <a:prstGeom prst="rect">
          <a:avLst/>
        </a:prstGeom>
      </xdr:spPr>
    </xdr:pic>
    <xdr:clientData/>
  </xdr:twoCellAnchor>
  <xdr:twoCellAnchor editAs="oneCell">
    <xdr:from>
      <xdr:col>1</xdr:col>
      <xdr:colOff>416737</xdr:colOff>
      <xdr:row>495</xdr:row>
      <xdr:rowOff>36181</xdr:rowOff>
    </xdr:from>
    <xdr:to>
      <xdr:col>1</xdr:col>
      <xdr:colOff>1064356</xdr:colOff>
      <xdr:row>497</xdr:row>
      <xdr:rowOff>185334</xdr:rowOff>
    </xdr:to>
    <xdr:pic>
      <xdr:nvPicPr>
        <xdr:cNvPr id="63" name="Grafik 213">
          <a:extLst>
            <a:ext uri="{FF2B5EF4-FFF2-40B4-BE49-F238E27FC236}">
              <a16:creationId xmlns:a16="http://schemas.microsoft.com/office/drawing/2014/main" xmlns="" id="{F5393AD2-011C-EA4F-AA00-675F8BC1D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721537" y="95946581"/>
          <a:ext cx="647619" cy="593652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506</xdr:row>
      <xdr:rowOff>124638</xdr:rowOff>
    </xdr:from>
    <xdr:to>
      <xdr:col>1</xdr:col>
      <xdr:colOff>990519</xdr:colOff>
      <xdr:row>509</xdr:row>
      <xdr:rowOff>76940</xdr:rowOff>
    </xdr:to>
    <xdr:pic>
      <xdr:nvPicPr>
        <xdr:cNvPr id="64" name="Grafik 214">
          <a:extLst>
            <a:ext uri="{FF2B5EF4-FFF2-40B4-BE49-F238E27FC236}">
              <a16:creationId xmlns:a16="http://schemas.microsoft.com/office/drawing/2014/main" xmlns="" id="{50E4F8AE-0A58-8C41-8200-3CF83F0FE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647700" y="98168638"/>
          <a:ext cx="647619" cy="600001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512</xdr:row>
      <xdr:rowOff>147675</xdr:rowOff>
    </xdr:from>
    <xdr:to>
      <xdr:col>1</xdr:col>
      <xdr:colOff>1009569</xdr:colOff>
      <xdr:row>515</xdr:row>
      <xdr:rowOff>99980</xdr:rowOff>
    </xdr:to>
    <xdr:pic>
      <xdr:nvPicPr>
        <xdr:cNvPr id="65" name="Grafik 215">
          <a:extLst>
            <a:ext uri="{FF2B5EF4-FFF2-40B4-BE49-F238E27FC236}">
              <a16:creationId xmlns:a16="http://schemas.microsoft.com/office/drawing/2014/main" xmlns="" id="{4E5D5957-6C27-B742-AE48-B2B63D3F0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666750" y="99372775"/>
          <a:ext cx="647619" cy="600003"/>
        </a:xfrm>
        <a:prstGeom prst="rect">
          <a:avLst/>
        </a:prstGeom>
      </xdr:spPr>
    </xdr:pic>
    <xdr:clientData/>
  </xdr:twoCellAnchor>
  <xdr:twoCellAnchor editAs="oneCell">
    <xdr:from>
      <xdr:col>1</xdr:col>
      <xdr:colOff>383953</xdr:colOff>
      <xdr:row>137</xdr:row>
      <xdr:rowOff>147675</xdr:rowOff>
    </xdr:from>
    <xdr:to>
      <xdr:col>1</xdr:col>
      <xdr:colOff>1031572</xdr:colOff>
      <xdr:row>140</xdr:row>
      <xdr:rowOff>95546</xdr:rowOff>
    </xdr:to>
    <xdr:pic>
      <xdr:nvPicPr>
        <xdr:cNvPr id="66" name="Grafik 145">
          <a:extLst>
            <a:ext uri="{FF2B5EF4-FFF2-40B4-BE49-F238E27FC236}">
              <a16:creationId xmlns:a16="http://schemas.microsoft.com/office/drawing/2014/main" xmlns="" id="{08B3D6D5-729C-AA45-9A16-FC37E343A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688753" y="26614475"/>
          <a:ext cx="647619" cy="595572"/>
        </a:xfrm>
        <a:prstGeom prst="rect">
          <a:avLst/>
        </a:prstGeom>
      </xdr:spPr>
    </xdr:pic>
    <xdr:clientData/>
  </xdr:twoCellAnchor>
  <xdr:twoCellAnchor editAs="oneCell">
    <xdr:from>
      <xdr:col>1</xdr:col>
      <xdr:colOff>398722</xdr:colOff>
      <xdr:row>142</xdr:row>
      <xdr:rowOff>96425</xdr:rowOff>
    </xdr:from>
    <xdr:to>
      <xdr:col>1</xdr:col>
      <xdr:colOff>945117</xdr:colOff>
      <xdr:row>146</xdr:row>
      <xdr:rowOff>5596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1240525F-866C-C344-8D96-DDFB27B71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703522" y="27528425"/>
          <a:ext cx="546395" cy="768152"/>
        </a:xfrm>
        <a:prstGeom prst="rect">
          <a:avLst/>
        </a:prstGeom>
      </xdr:spPr>
    </xdr:pic>
    <xdr:clientData/>
  </xdr:twoCellAnchor>
  <xdr:twoCellAnchor editAs="oneCell">
    <xdr:from>
      <xdr:col>1</xdr:col>
      <xdr:colOff>398721</xdr:colOff>
      <xdr:row>148</xdr:row>
      <xdr:rowOff>14769</xdr:rowOff>
    </xdr:from>
    <xdr:to>
      <xdr:col>1</xdr:col>
      <xdr:colOff>1018953</xdr:colOff>
      <xdr:row>150</xdr:row>
      <xdr:rowOff>128683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B78623C5-2643-A64C-93BF-55CC0FF02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703521" y="28602469"/>
          <a:ext cx="620232" cy="545714"/>
        </a:xfrm>
        <a:prstGeom prst="rect">
          <a:avLst/>
        </a:prstGeom>
      </xdr:spPr>
    </xdr:pic>
    <xdr:clientData/>
  </xdr:twoCellAnchor>
  <xdr:twoCellAnchor editAs="oneCell">
    <xdr:from>
      <xdr:col>1</xdr:col>
      <xdr:colOff>324885</xdr:colOff>
      <xdr:row>152</xdr:row>
      <xdr:rowOff>147676</xdr:rowOff>
    </xdr:from>
    <xdr:to>
      <xdr:col>1</xdr:col>
      <xdr:colOff>1018955</xdr:colOff>
      <xdr:row>155</xdr:row>
      <xdr:rowOff>91930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FD6875FF-7B32-4148-92F3-CC198366A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629685" y="29510076"/>
          <a:ext cx="694070" cy="591955"/>
        </a:xfrm>
        <a:prstGeom prst="rect">
          <a:avLst/>
        </a:prstGeom>
      </xdr:spPr>
    </xdr:pic>
    <xdr:clientData/>
  </xdr:twoCellAnchor>
  <xdr:twoCellAnchor editAs="oneCell">
    <xdr:from>
      <xdr:col>1</xdr:col>
      <xdr:colOff>369188</xdr:colOff>
      <xdr:row>158</xdr:row>
      <xdr:rowOff>9106</xdr:rowOff>
    </xdr:from>
    <xdr:to>
      <xdr:col>1</xdr:col>
      <xdr:colOff>1004187</xdr:colOff>
      <xdr:row>160</xdr:row>
      <xdr:rowOff>142359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9F383C74-8482-E34B-9492-60AD083EF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673988" y="30527206"/>
          <a:ext cx="634999" cy="565054"/>
        </a:xfrm>
        <a:prstGeom prst="rect">
          <a:avLst/>
        </a:prstGeom>
      </xdr:spPr>
    </xdr:pic>
    <xdr:clientData/>
  </xdr:twoCellAnchor>
  <xdr:twoCellAnchor editAs="oneCell">
    <xdr:from>
      <xdr:col>1</xdr:col>
      <xdr:colOff>296458</xdr:colOff>
      <xdr:row>87</xdr:row>
      <xdr:rowOff>52424</xdr:rowOff>
    </xdr:from>
    <xdr:to>
      <xdr:col>1</xdr:col>
      <xdr:colOff>1039814</xdr:colOff>
      <xdr:row>89</xdr:row>
      <xdr:rowOff>134088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6F991B73-9163-6F41-9230-E6206CC32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601258" y="16854524"/>
          <a:ext cx="743356" cy="513465"/>
        </a:xfrm>
        <a:prstGeom prst="rect">
          <a:avLst/>
        </a:prstGeom>
      </xdr:spPr>
    </xdr:pic>
    <xdr:clientData/>
  </xdr:twoCellAnchor>
  <xdr:twoCellAnchor editAs="oneCell">
    <xdr:from>
      <xdr:col>1</xdr:col>
      <xdr:colOff>259463</xdr:colOff>
      <xdr:row>91</xdr:row>
      <xdr:rowOff>177526</xdr:rowOff>
    </xdr:from>
    <xdr:to>
      <xdr:col>1</xdr:col>
      <xdr:colOff>1246456</xdr:colOff>
      <xdr:row>94</xdr:row>
      <xdr:rowOff>169879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ED40613C-9A85-4344-A92A-E2DCDC6C9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564263" y="17754326"/>
          <a:ext cx="986993" cy="652753"/>
        </a:xfrm>
        <a:prstGeom prst="rect">
          <a:avLst/>
        </a:prstGeom>
      </xdr:spPr>
    </xdr:pic>
    <xdr:clientData/>
  </xdr:twoCellAnchor>
  <xdr:twoCellAnchor editAs="oneCell">
    <xdr:from>
      <xdr:col>1</xdr:col>
      <xdr:colOff>286774</xdr:colOff>
      <xdr:row>97</xdr:row>
      <xdr:rowOff>1</xdr:rowOff>
    </xdr:from>
    <xdr:to>
      <xdr:col>1</xdr:col>
      <xdr:colOff>1151147</xdr:colOff>
      <xdr:row>99</xdr:row>
      <xdr:rowOff>202283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96CC4362-F1F4-0A4F-B2B2-A07EF5A36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591574" y="18732501"/>
          <a:ext cx="864373" cy="653434"/>
        </a:xfrm>
        <a:prstGeom prst="rect">
          <a:avLst/>
        </a:prstGeom>
      </xdr:spPr>
    </xdr:pic>
    <xdr:clientData/>
  </xdr:twoCellAnchor>
  <xdr:twoCellAnchor editAs="oneCell">
    <xdr:from>
      <xdr:col>1</xdr:col>
      <xdr:colOff>300430</xdr:colOff>
      <xdr:row>101</xdr:row>
      <xdr:rowOff>122903</xdr:rowOff>
    </xdr:from>
    <xdr:to>
      <xdr:col>1</xdr:col>
      <xdr:colOff>1133441</xdr:colOff>
      <xdr:row>104</xdr:row>
      <xdr:rowOff>132216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AB5513F5-E6ED-B146-B9DE-90A6CB999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605230" y="19630103"/>
          <a:ext cx="833011" cy="657014"/>
        </a:xfrm>
        <a:prstGeom prst="rect">
          <a:avLst/>
        </a:prstGeom>
      </xdr:spPr>
    </xdr:pic>
    <xdr:clientData/>
  </xdr:twoCellAnchor>
  <xdr:twoCellAnchor editAs="oneCell">
    <xdr:from>
      <xdr:col>1</xdr:col>
      <xdr:colOff>273118</xdr:colOff>
      <xdr:row>106</xdr:row>
      <xdr:rowOff>109248</xdr:rowOff>
    </xdr:from>
    <xdr:to>
      <xdr:col>1</xdr:col>
      <xdr:colOff>1190879</xdr:colOff>
      <xdr:row>109</xdr:row>
      <xdr:rowOff>169879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CB97D5F4-4822-5340-9C55-59E2B8132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577918" y="20581648"/>
          <a:ext cx="917761" cy="72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6"/>
  <sheetViews>
    <sheetView tabSelected="1" zoomScale="66" workbookViewId="0">
      <selection activeCell="AD771" sqref="AC769:AD771"/>
    </sheetView>
  </sheetViews>
  <sheetFormatPr defaultColWidth="11.25" defaultRowHeight="15.75" x14ac:dyDescent="0.25"/>
  <cols>
    <col min="1" max="1" width="4" customWidth="1"/>
    <col min="2" max="2" width="19.5" customWidth="1"/>
    <col min="3" max="3" width="9.75" customWidth="1"/>
    <col min="4" max="4" width="24.75" bestFit="1" customWidth="1"/>
    <col min="5" max="5" width="3.75" customWidth="1"/>
    <col min="6" max="6" width="12.25" customWidth="1"/>
    <col min="7" max="7" width="83.75" bestFit="1" customWidth="1"/>
    <col min="8" max="8" width="4.5" customWidth="1"/>
    <col min="10" max="10" width="12.25" customWidth="1"/>
    <col min="11" max="11" width="11" bestFit="1" customWidth="1"/>
    <col min="12" max="12" width="13" bestFit="1" customWidth="1"/>
    <col min="13" max="13" width="12.25" customWidth="1"/>
    <col min="14" max="14" width="15.25" bestFit="1" customWidth="1"/>
    <col min="15" max="15" width="13.25" bestFit="1" customWidth="1"/>
    <col min="16" max="16" width="11.75" bestFit="1" customWidth="1"/>
    <col min="17" max="17" width="15" bestFit="1" customWidth="1"/>
    <col min="18" max="18" width="13" bestFit="1" customWidth="1"/>
    <col min="19" max="19" width="12.75" bestFit="1" customWidth="1"/>
    <col min="20" max="20" width="15" bestFit="1" customWidth="1"/>
    <col min="21" max="21" width="12.75" bestFit="1" customWidth="1"/>
    <col min="22" max="22" width="4" customWidth="1"/>
    <col min="23" max="23" width="13" bestFit="1" customWidth="1"/>
    <col min="24" max="26" width="13" customWidth="1"/>
    <col min="27" max="27" width="17.25" customWidth="1"/>
    <col min="29" max="29" width="13" bestFit="1" customWidth="1"/>
  </cols>
  <sheetData>
    <row r="1" spans="2:29" ht="16.5" thickBot="1" x14ac:dyDescent="0.3"/>
    <row r="2" spans="2:29" x14ac:dyDescent="0.25">
      <c r="B2" s="10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2:29" x14ac:dyDescent="0.25">
      <c r="B3" s="109"/>
      <c r="C3" s="3" t="s">
        <v>187</v>
      </c>
      <c r="D3" s="4" t="s">
        <v>0</v>
      </c>
      <c r="F3" s="3" t="s">
        <v>1</v>
      </c>
      <c r="G3" s="4" t="s">
        <v>2</v>
      </c>
      <c r="I3" s="5" t="s">
        <v>197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6" t="s">
        <v>9</v>
      </c>
      <c r="Q3" s="6" t="s">
        <v>10</v>
      </c>
      <c r="R3" s="6" t="s">
        <v>11</v>
      </c>
      <c r="S3" s="6" t="s">
        <v>12</v>
      </c>
      <c r="T3" s="6" t="s">
        <v>13</v>
      </c>
      <c r="W3" s="5" t="s">
        <v>200</v>
      </c>
      <c r="X3" s="67">
        <f>+X4/2</f>
        <v>60</v>
      </c>
      <c r="Y3" s="66"/>
      <c r="Z3" s="7"/>
      <c r="AA3" s="8"/>
      <c r="AC3" s="65"/>
    </row>
    <row r="4" spans="2:29" x14ac:dyDescent="0.25">
      <c r="B4" s="109"/>
      <c r="C4" s="3" t="s">
        <v>14</v>
      </c>
      <c r="D4" s="4" t="s">
        <v>15</v>
      </c>
      <c r="F4" s="3" t="s">
        <v>189</v>
      </c>
      <c r="G4" s="60" t="s">
        <v>16</v>
      </c>
      <c r="I4" s="5" t="s">
        <v>198</v>
      </c>
      <c r="J4" s="9">
        <v>0</v>
      </c>
      <c r="K4" s="9">
        <v>15</v>
      </c>
      <c r="L4" s="9">
        <v>0</v>
      </c>
      <c r="M4" s="9">
        <v>10</v>
      </c>
      <c r="N4" s="9">
        <v>10</v>
      </c>
      <c r="O4" s="9">
        <v>15</v>
      </c>
      <c r="P4" s="9">
        <v>20</v>
      </c>
      <c r="Q4" s="9">
        <v>25</v>
      </c>
      <c r="R4" s="9">
        <v>20</v>
      </c>
      <c r="S4" s="9">
        <v>5</v>
      </c>
      <c r="T4" s="9">
        <v>10</v>
      </c>
      <c r="V4" s="10"/>
      <c r="W4" s="5" t="s">
        <v>201</v>
      </c>
      <c r="X4" s="67">
        <v>120</v>
      </c>
      <c r="Y4" s="67"/>
      <c r="Z4" s="7"/>
      <c r="AA4" s="8"/>
    </row>
    <row r="5" spans="2:29" ht="16.5" thickBot="1" x14ac:dyDescent="0.3">
      <c r="B5" s="109"/>
      <c r="C5" s="3" t="s">
        <v>188</v>
      </c>
      <c r="D5" s="4" t="s">
        <v>17</v>
      </c>
      <c r="F5" s="3" t="s">
        <v>190</v>
      </c>
      <c r="G5" s="4" t="s">
        <v>18</v>
      </c>
      <c r="I5" s="5" t="s">
        <v>199</v>
      </c>
      <c r="J5" s="111">
        <f>SUM(J4:T4)</f>
        <v>130</v>
      </c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"/>
      <c r="W5" s="5" t="s">
        <v>199</v>
      </c>
      <c r="X5" s="68">
        <f>J5*X3</f>
        <v>7800</v>
      </c>
      <c r="Y5" s="68"/>
      <c r="Z5" s="69"/>
      <c r="AA5" s="8"/>
      <c r="AC5" s="65"/>
    </row>
    <row r="6" spans="2:29" ht="17.25" thickTop="1" thickBot="1" x14ac:dyDescent="0.3">
      <c r="B6" s="110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5"/>
    </row>
    <row r="7" spans="2:29" x14ac:dyDescent="0.25">
      <c r="B7" s="10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"/>
    </row>
    <row r="8" spans="2:29" x14ac:dyDescent="0.25">
      <c r="B8" s="109"/>
      <c r="C8" s="3" t="s">
        <v>187</v>
      </c>
      <c r="D8" s="4" t="s">
        <v>19</v>
      </c>
      <c r="F8" s="3" t="s">
        <v>1</v>
      </c>
      <c r="G8" s="4" t="s">
        <v>20</v>
      </c>
      <c r="I8" s="5" t="s">
        <v>197</v>
      </c>
      <c r="J8" s="6" t="s">
        <v>3</v>
      </c>
      <c r="K8" s="6" t="s">
        <v>4</v>
      </c>
      <c r="L8" s="6" t="s">
        <v>5</v>
      </c>
      <c r="M8" s="6" t="s">
        <v>6</v>
      </c>
      <c r="N8" s="6" t="s">
        <v>7</v>
      </c>
      <c r="O8" s="6" t="s">
        <v>8</v>
      </c>
      <c r="P8" s="6" t="s">
        <v>21</v>
      </c>
      <c r="Q8" s="6" t="s">
        <v>10</v>
      </c>
      <c r="R8" s="6" t="s">
        <v>11</v>
      </c>
      <c r="S8" s="6" t="s">
        <v>22</v>
      </c>
      <c r="W8" s="5" t="s">
        <v>200</v>
      </c>
      <c r="X8" s="67">
        <f>+X9/2</f>
        <v>65</v>
      </c>
      <c r="Y8" s="66"/>
      <c r="Z8" s="7"/>
      <c r="AA8" s="8"/>
    </row>
    <row r="9" spans="2:29" x14ac:dyDescent="0.25">
      <c r="B9" s="109"/>
      <c r="C9" s="3" t="s">
        <v>14</v>
      </c>
      <c r="D9" s="4" t="s">
        <v>15</v>
      </c>
      <c r="F9" s="3" t="s">
        <v>189</v>
      </c>
      <c r="G9" s="64" t="s">
        <v>23</v>
      </c>
      <c r="I9" s="5" t="s">
        <v>198</v>
      </c>
      <c r="J9" s="9">
        <v>5</v>
      </c>
      <c r="K9" s="9">
        <v>50</v>
      </c>
      <c r="L9" s="9">
        <v>20</v>
      </c>
      <c r="M9" s="9">
        <v>5</v>
      </c>
      <c r="N9" s="9">
        <v>25</v>
      </c>
      <c r="O9" s="9">
        <v>10</v>
      </c>
      <c r="P9" s="9">
        <v>20</v>
      </c>
      <c r="Q9" s="9">
        <v>30</v>
      </c>
      <c r="R9" s="9">
        <v>25</v>
      </c>
      <c r="S9" s="9">
        <v>10</v>
      </c>
      <c r="U9" s="10"/>
      <c r="W9" s="5" t="s">
        <v>201</v>
      </c>
      <c r="X9" s="67">
        <v>130</v>
      </c>
      <c r="Y9" s="67"/>
      <c r="Z9" s="7"/>
      <c r="AA9" s="8"/>
    </row>
    <row r="10" spans="2:29" ht="16.5" thickBot="1" x14ac:dyDescent="0.3">
      <c r="B10" s="109"/>
      <c r="C10" s="3" t="s">
        <v>188</v>
      </c>
      <c r="D10" s="4" t="s">
        <v>17</v>
      </c>
      <c r="F10" s="3" t="s">
        <v>190</v>
      </c>
      <c r="G10" s="4" t="s">
        <v>24</v>
      </c>
      <c r="I10" s="5" t="s">
        <v>199</v>
      </c>
      <c r="J10" s="111">
        <f>SUM(J9:S9)</f>
        <v>200</v>
      </c>
      <c r="K10" s="112"/>
      <c r="L10" s="112"/>
      <c r="M10" s="112"/>
      <c r="N10" s="112"/>
      <c r="O10" s="112"/>
      <c r="P10" s="112"/>
      <c r="Q10" s="112"/>
      <c r="R10" s="112"/>
      <c r="S10" s="113"/>
      <c r="T10" s="11"/>
      <c r="W10" s="5" t="s">
        <v>199</v>
      </c>
      <c r="X10" s="68">
        <f>J10*X8</f>
        <v>13000</v>
      </c>
      <c r="Y10" s="68"/>
      <c r="Z10" s="69"/>
      <c r="AA10" s="8"/>
    </row>
    <row r="11" spans="2:29" ht="17.25" thickTop="1" thickBot="1" x14ac:dyDescent="0.3">
      <c r="B11" s="110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5"/>
    </row>
    <row r="12" spans="2:29" x14ac:dyDescent="0.25">
      <c r="B12" s="10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2"/>
    </row>
    <row r="13" spans="2:29" x14ac:dyDescent="0.25">
      <c r="B13" s="109"/>
      <c r="C13" s="3" t="s">
        <v>187</v>
      </c>
      <c r="D13" s="4" t="s">
        <v>0</v>
      </c>
      <c r="F13" s="3" t="s">
        <v>1</v>
      </c>
      <c r="G13" s="4" t="s">
        <v>25</v>
      </c>
      <c r="I13" s="5" t="s">
        <v>197</v>
      </c>
      <c r="J13" s="6" t="s">
        <v>3</v>
      </c>
      <c r="K13" s="6" t="s">
        <v>4</v>
      </c>
      <c r="L13" s="6" t="s">
        <v>5</v>
      </c>
      <c r="M13" s="6" t="s">
        <v>6</v>
      </c>
      <c r="N13" s="6" t="s">
        <v>7</v>
      </c>
      <c r="O13" s="6" t="s">
        <v>8</v>
      </c>
      <c r="P13" s="6" t="s">
        <v>21</v>
      </c>
      <c r="Q13" s="6" t="s">
        <v>10</v>
      </c>
      <c r="R13" s="6" t="s">
        <v>11</v>
      </c>
      <c r="S13" s="6" t="s">
        <v>12</v>
      </c>
      <c r="T13" s="6" t="s">
        <v>13</v>
      </c>
      <c r="W13" s="5" t="s">
        <v>200</v>
      </c>
      <c r="X13" s="67">
        <f>+X14/2</f>
        <v>65</v>
      </c>
      <c r="Y13" s="66"/>
      <c r="Z13" s="7"/>
      <c r="AA13" s="8"/>
    </row>
    <row r="14" spans="2:29" x14ac:dyDescent="0.25">
      <c r="B14" s="109"/>
      <c r="C14" s="3" t="s">
        <v>14</v>
      </c>
      <c r="D14" s="4" t="s">
        <v>15</v>
      </c>
      <c r="F14" s="3" t="s">
        <v>189</v>
      </c>
      <c r="G14" s="64" t="s">
        <v>26</v>
      </c>
      <c r="I14" s="5" t="s">
        <v>198</v>
      </c>
      <c r="J14" s="9">
        <v>0</v>
      </c>
      <c r="K14" s="9">
        <v>5</v>
      </c>
      <c r="L14" s="9">
        <v>10</v>
      </c>
      <c r="M14" s="9">
        <v>5</v>
      </c>
      <c r="N14" s="9">
        <v>5</v>
      </c>
      <c r="O14" s="9">
        <v>0</v>
      </c>
      <c r="P14" s="9">
        <v>5</v>
      </c>
      <c r="Q14" s="9">
        <v>20</v>
      </c>
      <c r="R14" s="9">
        <v>5</v>
      </c>
      <c r="S14" s="9">
        <v>10</v>
      </c>
      <c r="T14" s="9">
        <v>5</v>
      </c>
      <c r="W14" s="5" t="s">
        <v>201</v>
      </c>
      <c r="X14" s="67">
        <v>130</v>
      </c>
      <c r="Y14" s="67"/>
      <c r="Z14" s="7"/>
      <c r="AA14" s="8"/>
    </row>
    <row r="15" spans="2:29" ht="16.5" thickBot="1" x14ac:dyDescent="0.3">
      <c r="B15" s="109"/>
      <c r="C15" s="3" t="s">
        <v>188</v>
      </c>
      <c r="D15" s="4" t="s">
        <v>27</v>
      </c>
      <c r="F15" s="3" t="s">
        <v>190</v>
      </c>
      <c r="G15" s="4" t="s">
        <v>28</v>
      </c>
      <c r="I15" s="5" t="s">
        <v>199</v>
      </c>
      <c r="J15" s="111">
        <f>SUM(J14:T14)</f>
        <v>70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3"/>
      <c r="U15" s="11"/>
      <c r="W15" s="5" t="s">
        <v>199</v>
      </c>
      <c r="X15" s="68">
        <f>J15*X13</f>
        <v>4550</v>
      </c>
      <c r="Y15" s="68"/>
      <c r="Z15" s="69"/>
      <c r="AA15" s="8"/>
    </row>
    <row r="16" spans="2:29" ht="17.25" thickTop="1" thickBot="1" x14ac:dyDescent="0.3">
      <c r="B16" s="110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5"/>
    </row>
    <row r="17" spans="2:27" x14ac:dyDescent="0.25">
      <c r="B17" s="10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2"/>
    </row>
    <row r="18" spans="2:27" x14ac:dyDescent="0.25">
      <c r="B18" s="109"/>
      <c r="C18" s="3" t="s">
        <v>187</v>
      </c>
      <c r="D18" s="4" t="s">
        <v>29</v>
      </c>
      <c r="F18" s="3" t="s">
        <v>1</v>
      </c>
      <c r="G18" s="4" t="s">
        <v>30</v>
      </c>
      <c r="I18" s="5" t="s">
        <v>197</v>
      </c>
      <c r="J18" s="6" t="s">
        <v>3</v>
      </c>
      <c r="K18" s="6" t="s">
        <v>4</v>
      </c>
      <c r="L18" s="6" t="s">
        <v>5</v>
      </c>
      <c r="M18" s="6" t="s">
        <v>6</v>
      </c>
      <c r="N18" s="6" t="s">
        <v>7</v>
      </c>
      <c r="O18" s="6" t="s">
        <v>8</v>
      </c>
      <c r="P18" s="6" t="s">
        <v>9</v>
      </c>
      <c r="Q18" s="6" t="s">
        <v>10</v>
      </c>
      <c r="R18" s="6" t="s">
        <v>11</v>
      </c>
      <c r="S18" s="6" t="s">
        <v>12</v>
      </c>
      <c r="T18" s="6" t="s">
        <v>13</v>
      </c>
      <c r="W18" s="5" t="s">
        <v>200</v>
      </c>
      <c r="X18" s="67">
        <f>+X19/2</f>
        <v>60</v>
      </c>
      <c r="Y18" s="66"/>
      <c r="Z18" s="7"/>
      <c r="AA18" s="8"/>
    </row>
    <row r="19" spans="2:27" x14ac:dyDescent="0.25">
      <c r="B19" s="109"/>
      <c r="C19" s="3" t="s">
        <v>14</v>
      </c>
      <c r="D19" s="4" t="s">
        <v>15</v>
      </c>
      <c r="F19" s="3" t="s">
        <v>189</v>
      </c>
      <c r="G19" s="64" t="s">
        <v>31</v>
      </c>
      <c r="I19" s="5" t="s">
        <v>198</v>
      </c>
      <c r="J19" s="9">
        <v>0</v>
      </c>
      <c r="K19" s="9">
        <v>15</v>
      </c>
      <c r="L19" s="9">
        <v>0</v>
      </c>
      <c r="M19" s="9">
        <v>5</v>
      </c>
      <c r="N19" s="9">
        <v>15</v>
      </c>
      <c r="O19" s="9">
        <v>25</v>
      </c>
      <c r="P19" s="9">
        <v>10</v>
      </c>
      <c r="Q19" s="9">
        <v>25</v>
      </c>
      <c r="R19" s="9">
        <v>30</v>
      </c>
      <c r="S19" s="9">
        <v>0</v>
      </c>
      <c r="T19" s="9">
        <v>0</v>
      </c>
      <c r="W19" s="5" t="s">
        <v>201</v>
      </c>
      <c r="X19" s="67">
        <v>120</v>
      </c>
      <c r="Y19" s="67"/>
      <c r="Z19" s="7"/>
      <c r="AA19" s="8"/>
    </row>
    <row r="20" spans="2:27" ht="16.5" thickBot="1" x14ac:dyDescent="0.3">
      <c r="B20" s="109"/>
      <c r="C20" s="3" t="s">
        <v>188</v>
      </c>
      <c r="D20" s="4" t="s">
        <v>27</v>
      </c>
      <c r="F20" s="3" t="s">
        <v>190</v>
      </c>
      <c r="G20" s="4" t="s">
        <v>32</v>
      </c>
      <c r="I20" s="5" t="s">
        <v>199</v>
      </c>
      <c r="J20" s="111">
        <f>SUM(J19:T19)</f>
        <v>125</v>
      </c>
      <c r="K20" s="112"/>
      <c r="L20" s="112"/>
      <c r="M20" s="112"/>
      <c r="N20" s="112"/>
      <c r="O20" s="112"/>
      <c r="P20" s="112"/>
      <c r="Q20" s="112"/>
      <c r="R20" s="112"/>
      <c r="S20" s="112"/>
      <c r="T20" s="113"/>
      <c r="U20" s="11"/>
      <c r="W20" s="5" t="s">
        <v>199</v>
      </c>
      <c r="X20" s="68">
        <f>J20*X18</f>
        <v>7500</v>
      </c>
      <c r="Y20" s="68"/>
      <c r="Z20" s="69"/>
      <c r="AA20" s="8"/>
    </row>
    <row r="21" spans="2:27" ht="17.25" thickTop="1" thickBot="1" x14ac:dyDescent="0.3">
      <c r="B21" s="110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5"/>
    </row>
    <row r="22" spans="2:27" x14ac:dyDescent="0.25">
      <c r="B22" s="10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2"/>
    </row>
    <row r="23" spans="2:27" x14ac:dyDescent="0.25">
      <c r="B23" s="109"/>
      <c r="C23" s="3" t="s">
        <v>187</v>
      </c>
      <c r="D23" s="4" t="s">
        <v>0</v>
      </c>
      <c r="F23" s="3" t="s">
        <v>1</v>
      </c>
      <c r="G23" s="4" t="s">
        <v>33</v>
      </c>
      <c r="I23" s="5" t="s">
        <v>197</v>
      </c>
      <c r="J23" s="6" t="s">
        <v>3</v>
      </c>
      <c r="K23" s="6" t="s">
        <v>4</v>
      </c>
      <c r="L23" s="6" t="s">
        <v>5</v>
      </c>
      <c r="M23" s="6" t="s">
        <v>6</v>
      </c>
      <c r="N23" s="6" t="s">
        <v>7</v>
      </c>
      <c r="O23" s="6" t="s">
        <v>8</v>
      </c>
      <c r="P23" s="6" t="s">
        <v>9</v>
      </c>
      <c r="Q23" s="6" t="s">
        <v>10</v>
      </c>
      <c r="R23" s="6" t="s">
        <v>11</v>
      </c>
      <c r="S23" s="6" t="s">
        <v>12</v>
      </c>
      <c r="T23" s="6" t="s">
        <v>13</v>
      </c>
      <c r="W23" s="5" t="s">
        <v>200</v>
      </c>
      <c r="X23" s="67">
        <f>+X24/2</f>
        <v>62.5</v>
      </c>
      <c r="Y23" s="66"/>
      <c r="Z23" s="7"/>
      <c r="AA23" s="8"/>
    </row>
    <row r="24" spans="2:27" x14ac:dyDescent="0.25">
      <c r="B24" s="109"/>
      <c r="C24" s="3" t="s">
        <v>14</v>
      </c>
      <c r="D24" s="4" t="s">
        <v>15</v>
      </c>
      <c r="F24" s="3" t="s">
        <v>189</v>
      </c>
      <c r="G24" s="64" t="s">
        <v>34</v>
      </c>
      <c r="I24" s="5" t="s">
        <v>198</v>
      </c>
      <c r="J24" s="9">
        <v>0</v>
      </c>
      <c r="K24" s="9">
        <v>0</v>
      </c>
      <c r="L24" s="9">
        <v>0</v>
      </c>
      <c r="M24" s="9">
        <v>5</v>
      </c>
      <c r="N24" s="9">
        <v>5</v>
      </c>
      <c r="O24" s="9">
        <v>5</v>
      </c>
      <c r="P24" s="9">
        <v>5</v>
      </c>
      <c r="Q24" s="9">
        <v>0</v>
      </c>
      <c r="R24" s="9">
        <v>0</v>
      </c>
      <c r="S24" s="9">
        <v>0</v>
      </c>
      <c r="T24" s="9">
        <v>0</v>
      </c>
      <c r="W24" s="5" t="s">
        <v>201</v>
      </c>
      <c r="X24" s="67">
        <v>125</v>
      </c>
      <c r="Y24" s="67"/>
      <c r="Z24" s="7"/>
      <c r="AA24" s="8"/>
    </row>
    <row r="25" spans="2:27" ht="16.5" thickBot="1" x14ac:dyDescent="0.3">
      <c r="B25" s="109"/>
      <c r="C25" s="3" t="s">
        <v>188</v>
      </c>
      <c r="D25" s="4" t="s">
        <v>27</v>
      </c>
      <c r="F25" s="3" t="s">
        <v>190</v>
      </c>
      <c r="G25" s="4" t="s">
        <v>35</v>
      </c>
      <c r="I25" s="5" t="s">
        <v>199</v>
      </c>
      <c r="J25" s="111">
        <f>SUM(J24:T24)</f>
        <v>20</v>
      </c>
      <c r="K25" s="112"/>
      <c r="L25" s="112"/>
      <c r="M25" s="112"/>
      <c r="N25" s="112"/>
      <c r="O25" s="112"/>
      <c r="P25" s="112"/>
      <c r="Q25" s="112"/>
      <c r="R25" s="112"/>
      <c r="S25" s="112"/>
      <c r="T25" s="113"/>
      <c r="U25" s="11"/>
      <c r="W25" s="5" t="s">
        <v>199</v>
      </c>
      <c r="X25" s="68">
        <f>J25*X23</f>
        <v>1250</v>
      </c>
      <c r="Y25" s="68"/>
      <c r="Z25" s="69"/>
      <c r="AA25" s="8"/>
    </row>
    <row r="26" spans="2:27" ht="17.25" thickTop="1" thickBot="1" x14ac:dyDescent="0.3">
      <c r="B26" s="110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5"/>
    </row>
    <row r="27" spans="2:27" x14ac:dyDescent="0.25">
      <c r="B27" s="10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"/>
    </row>
    <row r="28" spans="2:27" x14ac:dyDescent="0.25">
      <c r="B28" s="109"/>
      <c r="C28" s="3" t="s">
        <v>187</v>
      </c>
      <c r="D28" s="4" t="s">
        <v>29</v>
      </c>
      <c r="F28" s="3" t="s">
        <v>1</v>
      </c>
      <c r="G28" s="4" t="s">
        <v>36</v>
      </c>
      <c r="I28" s="5" t="s">
        <v>197</v>
      </c>
      <c r="J28" s="6" t="s">
        <v>3</v>
      </c>
      <c r="K28" s="6" t="s">
        <v>4</v>
      </c>
      <c r="L28" s="6" t="s">
        <v>5</v>
      </c>
      <c r="M28" s="6" t="s">
        <v>6</v>
      </c>
      <c r="N28" s="6" t="s">
        <v>7</v>
      </c>
      <c r="O28" s="6" t="s">
        <v>37</v>
      </c>
      <c r="P28" s="6" t="s">
        <v>8</v>
      </c>
      <c r="Q28" s="6" t="s">
        <v>9</v>
      </c>
      <c r="R28" s="6" t="s">
        <v>10</v>
      </c>
      <c r="S28" s="6" t="s">
        <v>11</v>
      </c>
      <c r="T28" s="6" t="s">
        <v>12</v>
      </c>
      <c r="U28" s="6" t="s">
        <v>13</v>
      </c>
      <c r="W28" s="5" t="s">
        <v>200</v>
      </c>
      <c r="X28" s="53">
        <f>+X29/2</f>
        <v>70</v>
      </c>
      <c r="Y28" s="66"/>
      <c r="Z28" s="7"/>
      <c r="AA28" s="8"/>
    </row>
    <row r="29" spans="2:27" x14ac:dyDescent="0.25">
      <c r="B29" s="109"/>
      <c r="C29" s="3" t="s">
        <v>14</v>
      </c>
      <c r="D29" s="4" t="s">
        <v>15</v>
      </c>
      <c r="F29" s="3" t="s">
        <v>189</v>
      </c>
      <c r="G29" s="64" t="s">
        <v>38</v>
      </c>
      <c r="I29" s="5" t="s">
        <v>198</v>
      </c>
      <c r="J29" s="9">
        <v>10</v>
      </c>
      <c r="K29" s="9">
        <v>120</v>
      </c>
      <c r="L29" s="9">
        <v>1</v>
      </c>
      <c r="M29" s="9">
        <v>180</v>
      </c>
      <c r="N29" s="9">
        <v>300</v>
      </c>
      <c r="O29" s="9">
        <v>10</v>
      </c>
      <c r="P29" s="9">
        <v>280</v>
      </c>
      <c r="Q29" s="9">
        <v>270</v>
      </c>
      <c r="R29" s="9">
        <v>100</v>
      </c>
      <c r="S29" s="9">
        <v>80</v>
      </c>
      <c r="T29" s="9">
        <v>10</v>
      </c>
      <c r="U29" s="9">
        <v>6</v>
      </c>
      <c r="W29" s="5" t="s">
        <v>201</v>
      </c>
      <c r="X29" s="67">
        <v>140</v>
      </c>
      <c r="Y29" s="67"/>
      <c r="Z29" s="7"/>
      <c r="AA29" s="8"/>
    </row>
    <row r="30" spans="2:27" ht="16.5" thickBot="1" x14ac:dyDescent="0.3">
      <c r="B30" s="109"/>
      <c r="C30" s="3" t="s">
        <v>188</v>
      </c>
      <c r="D30" s="4" t="s">
        <v>27</v>
      </c>
      <c r="F30" s="3" t="s">
        <v>190</v>
      </c>
      <c r="G30" s="4" t="s">
        <v>39</v>
      </c>
      <c r="I30" s="5" t="s">
        <v>199</v>
      </c>
      <c r="J30" s="116">
        <f>SUM(J29:U29)</f>
        <v>1367</v>
      </c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W30" s="5" t="s">
        <v>199</v>
      </c>
      <c r="X30" s="68">
        <f>J30*X28</f>
        <v>95690</v>
      </c>
      <c r="Y30" s="68"/>
      <c r="Z30" s="69"/>
      <c r="AA30" s="8"/>
    </row>
    <row r="31" spans="2:27" ht="17.25" thickTop="1" thickBot="1" x14ac:dyDescent="0.3">
      <c r="B31" s="110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5"/>
    </row>
    <row r="32" spans="2:27" x14ac:dyDescent="0.25">
      <c r="B32" s="10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2"/>
    </row>
    <row r="33" spans="2:27" x14ac:dyDescent="0.25">
      <c r="B33" s="109"/>
      <c r="C33" s="3" t="s">
        <v>187</v>
      </c>
      <c r="D33" s="4" t="s">
        <v>29</v>
      </c>
      <c r="F33" s="3" t="s">
        <v>1</v>
      </c>
      <c r="G33" s="4" t="s">
        <v>40</v>
      </c>
      <c r="I33" s="5" t="s">
        <v>197</v>
      </c>
      <c r="J33" s="6" t="s">
        <v>3</v>
      </c>
      <c r="K33" s="6" t="s">
        <v>4</v>
      </c>
      <c r="L33" s="6" t="s">
        <v>5</v>
      </c>
      <c r="M33" s="6" t="s">
        <v>6</v>
      </c>
      <c r="N33" s="6" t="s">
        <v>7</v>
      </c>
      <c r="O33" s="6" t="s">
        <v>37</v>
      </c>
      <c r="P33" s="6" t="s">
        <v>8</v>
      </c>
      <c r="Q33" s="6" t="s">
        <v>9</v>
      </c>
      <c r="R33" s="6" t="s">
        <v>10</v>
      </c>
      <c r="S33" s="6" t="s">
        <v>11</v>
      </c>
      <c r="T33" s="6" t="s">
        <v>12</v>
      </c>
      <c r="U33" s="6" t="s">
        <v>13</v>
      </c>
      <c r="W33" s="5" t="s">
        <v>200</v>
      </c>
      <c r="X33" s="53">
        <f>+X34/2</f>
        <v>60</v>
      </c>
      <c r="Y33" s="66"/>
      <c r="Z33" s="7"/>
      <c r="AA33" s="8"/>
    </row>
    <row r="34" spans="2:27" x14ac:dyDescent="0.25">
      <c r="B34" s="109"/>
      <c r="C34" s="3" t="s">
        <v>14</v>
      </c>
      <c r="D34" s="4" t="s">
        <v>15</v>
      </c>
      <c r="F34" s="3" t="s">
        <v>189</v>
      </c>
      <c r="G34" s="64" t="s">
        <v>31</v>
      </c>
      <c r="I34" s="5" t="s">
        <v>198</v>
      </c>
      <c r="J34" s="9">
        <v>0</v>
      </c>
      <c r="K34" s="9">
        <v>40</v>
      </c>
      <c r="L34" s="9">
        <v>10</v>
      </c>
      <c r="M34" s="9">
        <v>50</v>
      </c>
      <c r="N34" s="9">
        <v>70</v>
      </c>
      <c r="O34" s="9">
        <v>0</v>
      </c>
      <c r="P34" s="9">
        <v>50</v>
      </c>
      <c r="Q34" s="9">
        <v>60</v>
      </c>
      <c r="R34" s="9">
        <v>25</v>
      </c>
      <c r="S34" s="9">
        <v>10</v>
      </c>
      <c r="T34" s="9">
        <v>0</v>
      </c>
      <c r="U34" s="9">
        <v>0</v>
      </c>
      <c r="W34" s="5" t="s">
        <v>201</v>
      </c>
      <c r="X34" s="67">
        <v>120</v>
      </c>
      <c r="Y34" s="67"/>
      <c r="Z34" s="7"/>
      <c r="AA34" s="8"/>
    </row>
    <row r="35" spans="2:27" ht="16.5" thickBot="1" x14ac:dyDescent="0.3">
      <c r="B35" s="109"/>
      <c r="C35" s="3" t="s">
        <v>188</v>
      </c>
      <c r="D35" s="4" t="s">
        <v>27</v>
      </c>
      <c r="F35" s="3" t="s">
        <v>190</v>
      </c>
      <c r="G35" s="4" t="s">
        <v>32</v>
      </c>
      <c r="I35" s="5" t="s">
        <v>199</v>
      </c>
      <c r="J35" s="116">
        <f>SUM(J34:U34)</f>
        <v>315</v>
      </c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W35" s="5" t="s">
        <v>199</v>
      </c>
      <c r="X35" s="68">
        <f>J35*X33</f>
        <v>18900</v>
      </c>
      <c r="Y35" s="68"/>
      <c r="Z35" s="69"/>
      <c r="AA35" s="8"/>
    </row>
    <row r="36" spans="2:27" ht="17.25" thickTop="1" thickBot="1" x14ac:dyDescent="0.3">
      <c r="B36" s="110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5"/>
    </row>
    <row r="37" spans="2:27" x14ac:dyDescent="0.25">
      <c r="B37" s="108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2"/>
    </row>
    <row r="38" spans="2:27" x14ac:dyDescent="0.25">
      <c r="B38" s="109"/>
      <c r="C38" s="3" t="s">
        <v>187</v>
      </c>
      <c r="D38" s="4" t="s">
        <v>0</v>
      </c>
      <c r="F38" s="3" t="s">
        <v>1</v>
      </c>
      <c r="G38" s="4" t="s">
        <v>41</v>
      </c>
      <c r="I38" s="5" t="s">
        <v>197</v>
      </c>
      <c r="J38" s="6" t="s">
        <v>3</v>
      </c>
      <c r="K38" s="6" t="s">
        <v>4</v>
      </c>
      <c r="L38" s="6" t="s">
        <v>5</v>
      </c>
      <c r="M38" s="6" t="s">
        <v>6</v>
      </c>
      <c r="N38" s="6" t="s">
        <v>7</v>
      </c>
      <c r="O38" s="6" t="s">
        <v>37</v>
      </c>
      <c r="P38" s="6" t="s">
        <v>8</v>
      </c>
      <c r="Q38" s="6" t="s">
        <v>9</v>
      </c>
      <c r="R38" s="6" t="s">
        <v>10</v>
      </c>
      <c r="S38" s="6" t="s">
        <v>11</v>
      </c>
      <c r="T38" s="6" t="s">
        <v>12</v>
      </c>
      <c r="U38" s="6" t="s">
        <v>13</v>
      </c>
      <c r="W38" s="5" t="s">
        <v>200</v>
      </c>
      <c r="X38" s="53">
        <f>+X39/2</f>
        <v>60</v>
      </c>
      <c r="Y38" s="66"/>
      <c r="Z38" s="7"/>
      <c r="AA38" s="8"/>
    </row>
    <row r="39" spans="2:27" x14ac:dyDescent="0.25">
      <c r="B39" s="109"/>
      <c r="C39" s="3" t="s">
        <v>14</v>
      </c>
      <c r="D39" s="4" t="s">
        <v>15</v>
      </c>
      <c r="F39" s="3" t="s">
        <v>189</v>
      </c>
      <c r="G39" s="64" t="s">
        <v>42</v>
      </c>
      <c r="I39" s="5" t="s">
        <v>198</v>
      </c>
      <c r="J39" s="9">
        <v>0</v>
      </c>
      <c r="K39" s="9">
        <v>20</v>
      </c>
      <c r="L39" s="9">
        <v>0</v>
      </c>
      <c r="M39" s="9">
        <v>20</v>
      </c>
      <c r="N39" s="9">
        <v>30</v>
      </c>
      <c r="O39" s="9">
        <v>0</v>
      </c>
      <c r="P39" s="9">
        <v>30</v>
      </c>
      <c r="Q39" s="9">
        <v>20</v>
      </c>
      <c r="R39" s="9">
        <v>15</v>
      </c>
      <c r="S39" s="9">
        <v>10</v>
      </c>
      <c r="T39" s="9">
        <v>0</v>
      </c>
      <c r="U39" s="9">
        <v>0</v>
      </c>
      <c r="W39" s="5" t="s">
        <v>201</v>
      </c>
      <c r="X39" s="67">
        <v>120</v>
      </c>
      <c r="Y39" s="67"/>
      <c r="Z39" s="7"/>
      <c r="AA39" s="8"/>
    </row>
    <row r="40" spans="2:27" ht="16.5" thickBot="1" x14ac:dyDescent="0.3">
      <c r="B40" s="109"/>
      <c r="C40" s="3" t="s">
        <v>188</v>
      </c>
      <c r="D40" s="4" t="s">
        <v>17</v>
      </c>
      <c r="F40" s="3" t="s">
        <v>190</v>
      </c>
      <c r="G40" s="4" t="s">
        <v>43</v>
      </c>
      <c r="I40" s="5" t="s">
        <v>199</v>
      </c>
      <c r="J40" s="116">
        <f>SUM(J39:U39)</f>
        <v>145</v>
      </c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W40" s="5" t="s">
        <v>199</v>
      </c>
      <c r="X40" s="70">
        <f>J40*X38</f>
        <v>8700</v>
      </c>
      <c r="Y40" s="68"/>
      <c r="Z40" s="69"/>
      <c r="AA40" s="8"/>
    </row>
    <row r="41" spans="2:27" ht="17.25" thickTop="1" thickBot="1" x14ac:dyDescent="0.3">
      <c r="B41" s="110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4"/>
      <c r="X41" s="13"/>
      <c r="Y41" s="13"/>
      <c r="Z41" s="13"/>
      <c r="AA41" s="15"/>
    </row>
    <row r="42" spans="2:27" x14ac:dyDescent="0.25">
      <c r="B42" s="10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2"/>
    </row>
    <row r="43" spans="2:27" x14ac:dyDescent="0.25">
      <c r="B43" s="109"/>
      <c r="C43" s="3" t="s">
        <v>187</v>
      </c>
      <c r="D43" s="4" t="s">
        <v>44</v>
      </c>
      <c r="F43" s="3" t="s">
        <v>1</v>
      </c>
      <c r="G43" s="4" t="s">
        <v>45</v>
      </c>
      <c r="I43" s="5" t="s">
        <v>197</v>
      </c>
      <c r="J43" s="6" t="s">
        <v>3</v>
      </c>
      <c r="K43" s="6" t="s">
        <v>4</v>
      </c>
      <c r="L43" s="6" t="s">
        <v>5</v>
      </c>
      <c r="M43" s="6" t="s">
        <v>6</v>
      </c>
      <c r="N43" s="6" t="s">
        <v>7</v>
      </c>
      <c r="O43" s="6" t="s">
        <v>8</v>
      </c>
      <c r="P43" s="6" t="s">
        <v>21</v>
      </c>
      <c r="Q43" s="6" t="s">
        <v>10</v>
      </c>
      <c r="R43" s="6" t="s">
        <v>11</v>
      </c>
      <c r="S43" s="6" t="s">
        <v>22</v>
      </c>
      <c r="W43" s="5" t="s">
        <v>200</v>
      </c>
      <c r="X43" s="67">
        <f>+X44/2</f>
        <v>20</v>
      </c>
      <c r="Y43" s="66"/>
      <c r="Z43" s="7"/>
      <c r="AA43" s="8"/>
    </row>
    <row r="44" spans="2:27" x14ac:dyDescent="0.25">
      <c r="B44" s="109"/>
      <c r="C44" s="3" t="s">
        <v>14</v>
      </c>
      <c r="D44" s="4" t="s">
        <v>15</v>
      </c>
      <c r="F44" s="3" t="s">
        <v>189</v>
      </c>
      <c r="G44" s="4" t="s">
        <v>46</v>
      </c>
      <c r="I44" s="5" t="s">
        <v>198</v>
      </c>
      <c r="J44" s="9">
        <v>5</v>
      </c>
      <c r="K44" s="9">
        <v>0</v>
      </c>
      <c r="L44" s="9">
        <v>10</v>
      </c>
      <c r="M44" s="9">
        <v>0</v>
      </c>
      <c r="N44" s="9">
        <v>45</v>
      </c>
      <c r="O44" s="9">
        <v>40</v>
      </c>
      <c r="P44" s="9">
        <v>30</v>
      </c>
      <c r="Q44" s="9">
        <v>0</v>
      </c>
      <c r="R44" s="9">
        <v>10</v>
      </c>
      <c r="S44" s="9">
        <v>10</v>
      </c>
      <c r="T44" s="10"/>
      <c r="W44" s="5" t="s">
        <v>201</v>
      </c>
      <c r="X44" s="67">
        <v>40</v>
      </c>
      <c r="Y44" s="67"/>
      <c r="Z44" s="7"/>
      <c r="AA44" s="8"/>
    </row>
    <row r="45" spans="2:27" ht="16.5" thickBot="1" x14ac:dyDescent="0.3">
      <c r="B45" s="109"/>
      <c r="C45" s="3" t="s">
        <v>188</v>
      </c>
      <c r="D45" s="4" t="s">
        <v>17</v>
      </c>
      <c r="F45" s="3" t="s">
        <v>190</v>
      </c>
      <c r="G45" s="4" t="s">
        <v>47</v>
      </c>
      <c r="I45" s="5" t="s">
        <v>199</v>
      </c>
      <c r="J45" s="111">
        <f>SUM(J44:S44)</f>
        <v>150</v>
      </c>
      <c r="K45" s="112"/>
      <c r="L45" s="112"/>
      <c r="M45" s="112"/>
      <c r="N45" s="112"/>
      <c r="O45" s="112"/>
      <c r="P45" s="112"/>
      <c r="Q45" s="112"/>
      <c r="R45" s="112"/>
      <c r="S45" s="113"/>
      <c r="W45" s="5" t="s">
        <v>199</v>
      </c>
      <c r="X45" s="68">
        <f>J45*X43</f>
        <v>3000</v>
      </c>
      <c r="Y45" s="68"/>
      <c r="Z45" s="69"/>
      <c r="AA45" s="8"/>
    </row>
    <row r="46" spans="2:27" ht="17.25" thickTop="1" thickBot="1" x14ac:dyDescent="0.3">
      <c r="B46" s="110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5"/>
    </row>
    <row r="47" spans="2:27" x14ac:dyDescent="0.25">
      <c r="B47" s="108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</row>
    <row r="48" spans="2:27" x14ac:dyDescent="0.25">
      <c r="B48" s="109"/>
      <c r="C48" s="3" t="s">
        <v>187</v>
      </c>
      <c r="D48" s="4" t="s">
        <v>0</v>
      </c>
      <c r="F48" s="3" t="s">
        <v>1</v>
      </c>
      <c r="G48" s="4" t="s">
        <v>48</v>
      </c>
      <c r="I48" s="5" t="s">
        <v>197</v>
      </c>
      <c r="J48" s="6" t="s">
        <v>3</v>
      </c>
      <c r="K48" s="6" t="s">
        <v>4</v>
      </c>
      <c r="L48" s="6" t="s">
        <v>5</v>
      </c>
      <c r="M48" s="6" t="s">
        <v>6</v>
      </c>
      <c r="N48" s="6" t="s">
        <v>7</v>
      </c>
      <c r="O48" s="6" t="s">
        <v>37</v>
      </c>
      <c r="P48" s="6" t="s">
        <v>8</v>
      </c>
      <c r="Q48" s="6" t="s">
        <v>9</v>
      </c>
      <c r="R48" s="6" t="s">
        <v>21</v>
      </c>
      <c r="S48" s="6" t="s">
        <v>11</v>
      </c>
      <c r="T48" s="6" t="s">
        <v>12</v>
      </c>
      <c r="U48" s="6" t="s">
        <v>13</v>
      </c>
      <c r="W48" s="5" t="s">
        <v>200</v>
      </c>
      <c r="X48" s="53">
        <f>+X49/2</f>
        <v>55</v>
      </c>
      <c r="Y48" s="66"/>
      <c r="Z48" s="7"/>
      <c r="AA48" s="8"/>
    </row>
    <row r="49" spans="2:27" x14ac:dyDescent="0.25">
      <c r="B49" s="109"/>
      <c r="C49" s="3" t="s">
        <v>14</v>
      </c>
      <c r="D49" s="4" t="s">
        <v>15</v>
      </c>
      <c r="F49" s="3" t="s">
        <v>189</v>
      </c>
      <c r="G49" s="64" t="s">
        <v>49</v>
      </c>
      <c r="I49" s="5" t="s">
        <v>198</v>
      </c>
      <c r="J49" s="9">
        <v>5</v>
      </c>
      <c r="K49" s="9">
        <v>0</v>
      </c>
      <c r="L49" s="9">
        <v>0</v>
      </c>
      <c r="M49" s="9">
        <v>5</v>
      </c>
      <c r="N49" s="9">
        <v>5</v>
      </c>
      <c r="O49" s="9">
        <v>15</v>
      </c>
      <c r="P49" s="9">
        <v>10</v>
      </c>
      <c r="Q49" s="9">
        <v>5</v>
      </c>
      <c r="R49" s="9">
        <v>5</v>
      </c>
      <c r="S49" s="9">
        <v>5</v>
      </c>
      <c r="T49" s="9">
        <v>5</v>
      </c>
      <c r="U49" s="9">
        <v>5</v>
      </c>
      <c r="W49" s="5" t="s">
        <v>201</v>
      </c>
      <c r="X49" s="67">
        <v>110</v>
      </c>
      <c r="Y49" s="67"/>
      <c r="Z49" s="7"/>
      <c r="AA49" s="8"/>
    </row>
    <row r="50" spans="2:27" ht="16.5" thickBot="1" x14ac:dyDescent="0.3">
      <c r="B50" s="109"/>
      <c r="C50" s="3" t="s">
        <v>188</v>
      </c>
      <c r="D50" s="4" t="s">
        <v>27</v>
      </c>
      <c r="F50" s="3" t="s">
        <v>190</v>
      </c>
      <c r="G50" s="4" t="s">
        <v>50</v>
      </c>
      <c r="I50" s="5" t="s">
        <v>199</v>
      </c>
      <c r="J50" s="116">
        <f>SUM(J49:U49)</f>
        <v>65</v>
      </c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W50" s="5" t="s">
        <v>199</v>
      </c>
      <c r="X50" s="70">
        <f>J50*X48</f>
        <v>3575</v>
      </c>
      <c r="Y50" s="68"/>
      <c r="Z50" s="69"/>
      <c r="AA50" s="8"/>
    </row>
    <row r="51" spans="2:27" ht="17.25" thickTop="1" thickBot="1" x14ac:dyDescent="0.3">
      <c r="B51" s="110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  <c r="X51" s="13"/>
      <c r="Y51" s="13"/>
      <c r="Z51" s="13"/>
      <c r="AA51" s="15"/>
    </row>
    <row r="52" spans="2:27" x14ac:dyDescent="0.25">
      <c r="B52" s="108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</row>
    <row r="53" spans="2:27" x14ac:dyDescent="0.25">
      <c r="B53" s="109"/>
      <c r="C53" s="3" t="s">
        <v>187</v>
      </c>
      <c r="D53" s="4" t="s">
        <v>51</v>
      </c>
      <c r="F53" s="3" t="s">
        <v>1</v>
      </c>
      <c r="G53" s="4" t="s">
        <v>52</v>
      </c>
      <c r="I53" s="5" t="s">
        <v>197</v>
      </c>
      <c r="J53" s="6" t="s">
        <v>3</v>
      </c>
      <c r="K53" s="6" t="s">
        <v>4</v>
      </c>
      <c r="L53" s="6" t="s">
        <v>5</v>
      </c>
      <c r="M53" s="6" t="s">
        <v>6</v>
      </c>
      <c r="N53" s="6" t="s">
        <v>7</v>
      </c>
      <c r="O53" s="6" t="s">
        <v>37</v>
      </c>
      <c r="P53" s="6" t="s">
        <v>8</v>
      </c>
      <c r="Q53" s="6" t="s">
        <v>9</v>
      </c>
      <c r="R53" s="6" t="s">
        <v>10</v>
      </c>
      <c r="S53" s="6" t="s">
        <v>11</v>
      </c>
      <c r="T53" s="6" t="s">
        <v>12</v>
      </c>
      <c r="U53" s="6" t="s">
        <v>13</v>
      </c>
      <c r="W53" s="5" t="s">
        <v>200</v>
      </c>
      <c r="X53" s="53">
        <f>+X54/2</f>
        <v>65</v>
      </c>
      <c r="Y53" s="66"/>
      <c r="Z53" s="7"/>
      <c r="AA53" s="8"/>
    </row>
    <row r="54" spans="2:27" x14ac:dyDescent="0.25">
      <c r="B54" s="109"/>
      <c r="C54" s="3" t="s">
        <v>14</v>
      </c>
      <c r="D54" s="4" t="s">
        <v>15</v>
      </c>
      <c r="F54" s="3" t="s">
        <v>189</v>
      </c>
      <c r="G54" s="64" t="s">
        <v>53</v>
      </c>
      <c r="I54" s="5" t="s">
        <v>198</v>
      </c>
      <c r="J54" s="9">
        <v>10</v>
      </c>
      <c r="K54" s="9">
        <v>10</v>
      </c>
      <c r="L54" s="9">
        <v>15</v>
      </c>
      <c r="M54" s="9">
        <v>80</v>
      </c>
      <c r="N54" s="9">
        <v>10</v>
      </c>
      <c r="O54" s="9">
        <v>5</v>
      </c>
      <c r="P54" s="9">
        <v>25</v>
      </c>
      <c r="Q54" s="9">
        <v>0</v>
      </c>
      <c r="R54" s="9">
        <v>5</v>
      </c>
      <c r="S54" s="9">
        <v>5</v>
      </c>
      <c r="T54" s="9">
        <v>10</v>
      </c>
      <c r="U54" s="9">
        <v>10</v>
      </c>
      <c r="W54" s="5" t="s">
        <v>201</v>
      </c>
      <c r="X54" s="67">
        <v>130</v>
      </c>
      <c r="Y54" s="67"/>
      <c r="Z54" s="7"/>
      <c r="AA54" s="8"/>
    </row>
    <row r="55" spans="2:27" ht="16.5" thickBot="1" x14ac:dyDescent="0.3">
      <c r="B55" s="109"/>
      <c r="C55" s="3" t="s">
        <v>188</v>
      </c>
      <c r="D55" s="4" t="s">
        <v>27</v>
      </c>
      <c r="F55" s="3" t="s">
        <v>190</v>
      </c>
      <c r="G55" s="4" t="s">
        <v>54</v>
      </c>
      <c r="I55" s="5" t="s">
        <v>199</v>
      </c>
      <c r="J55" s="116">
        <f>SUM(J54:U54)</f>
        <v>185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W55" s="5" t="s">
        <v>199</v>
      </c>
      <c r="X55" s="70">
        <f>J55*X53</f>
        <v>12025</v>
      </c>
      <c r="Y55" s="68"/>
      <c r="Z55" s="69"/>
      <c r="AA55" s="8"/>
    </row>
    <row r="56" spans="2:27" ht="17.25" thickTop="1" thickBot="1" x14ac:dyDescent="0.3">
      <c r="B56" s="110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  <c r="X56" s="13"/>
      <c r="Y56" s="13"/>
      <c r="Z56" s="13"/>
      <c r="AA56" s="15"/>
    </row>
    <row r="57" spans="2:27" x14ac:dyDescent="0.25">
      <c r="B57" s="10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2"/>
    </row>
    <row r="58" spans="2:27" x14ac:dyDescent="0.25">
      <c r="B58" s="109"/>
      <c r="C58" s="3" t="s">
        <v>187</v>
      </c>
      <c r="D58" s="4" t="s">
        <v>29</v>
      </c>
      <c r="F58" s="3" t="s">
        <v>1</v>
      </c>
      <c r="G58" s="4" t="s">
        <v>55</v>
      </c>
      <c r="I58" s="5" t="s">
        <v>197</v>
      </c>
      <c r="J58" s="6" t="s">
        <v>3</v>
      </c>
      <c r="K58" s="6" t="s">
        <v>4</v>
      </c>
      <c r="L58" s="6" t="s">
        <v>5</v>
      </c>
      <c r="M58" s="6" t="s">
        <v>6</v>
      </c>
      <c r="N58" s="6" t="s">
        <v>7</v>
      </c>
      <c r="O58" s="6" t="s">
        <v>37</v>
      </c>
      <c r="P58" s="6" t="s">
        <v>8</v>
      </c>
      <c r="Q58" s="6" t="s">
        <v>9</v>
      </c>
      <c r="R58" s="6" t="s">
        <v>10</v>
      </c>
      <c r="S58" s="6" t="s">
        <v>11</v>
      </c>
      <c r="T58" s="6" t="s">
        <v>12</v>
      </c>
      <c r="U58" s="6" t="s">
        <v>13</v>
      </c>
      <c r="W58" s="5" t="s">
        <v>200</v>
      </c>
      <c r="X58" s="53">
        <f>+X59/2</f>
        <v>60</v>
      </c>
      <c r="Y58" s="66"/>
      <c r="Z58" s="7"/>
      <c r="AA58" s="8"/>
    </row>
    <row r="59" spans="2:27" x14ac:dyDescent="0.25">
      <c r="B59" s="109"/>
      <c r="C59" s="3" t="s">
        <v>14</v>
      </c>
      <c r="D59" s="4" t="s">
        <v>15</v>
      </c>
      <c r="F59" s="3" t="s">
        <v>189</v>
      </c>
      <c r="G59" s="64" t="s">
        <v>56</v>
      </c>
      <c r="I59" s="5" t="s">
        <v>198</v>
      </c>
      <c r="J59" s="9">
        <v>10</v>
      </c>
      <c r="K59" s="9">
        <v>15</v>
      </c>
      <c r="L59" s="9">
        <v>0</v>
      </c>
      <c r="M59" s="9">
        <v>10</v>
      </c>
      <c r="N59" s="9">
        <v>25</v>
      </c>
      <c r="O59" s="9">
        <v>0</v>
      </c>
      <c r="P59" s="9">
        <v>20</v>
      </c>
      <c r="Q59" s="9">
        <v>0</v>
      </c>
      <c r="R59" s="9">
        <v>10</v>
      </c>
      <c r="S59" s="9">
        <v>0</v>
      </c>
      <c r="T59" s="9">
        <v>5</v>
      </c>
      <c r="U59" s="9">
        <v>0</v>
      </c>
      <c r="W59" s="5" t="s">
        <v>201</v>
      </c>
      <c r="X59" s="67">
        <v>120</v>
      </c>
      <c r="Y59" s="67"/>
      <c r="Z59" s="7"/>
      <c r="AA59" s="8"/>
    </row>
    <row r="60" spans="2:27" ht="16.5" thickBot="1" x14ac:dyDescent="0.3">
      <c r="B60" s="109"/>
      <c r="C60" s="3" t="s">
        <v>188</v>
      </c>
      <c r="D60" s="4" t="s">
        <v>27</v>
      </c>
      <c r="F60" s="3" t="s">
        <v>190</v>
      </c>
      <c r="G60" s="4" t="s">
        <v>57</v>
      </c>
      <c r="I60" s="5" t="s">
        <v>199</v>
      </c>
      <c r="J60" s="116">
        <f>SUM(J59:U59)</f>
        <v>95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W60" s="5" t="s">
        <v>199</v>
      </c>
      <c r="X60" s="70">
        <f>J60*X58</f>
        <v>5700</v>
      </c>
      <c r="Y60" s="68"/>
      <c r="Z60" s="69"/>
      <c r="AA60" s="8"/>
    </row>
    <row r="61" spans="2:27" ht="17.25" thickTop="1" thickBot="1" x14ac:dyDescent="0.3">
      <c r="B61" s="110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4"/>
      <c r="X61" s="13"/>
      <c r="Y61" s="13"/>
      <c r="Z61" s="13"/>
      <c r="AA61" s="15"/>
    </row>
    <row r="62" spans="2:27" x14ac:dyDescent="0.25">
      <c r="B62" s="10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2"/>
    </row>
    <row r="63" spans="2:27" x14ac:dyDescent="0.25">
      <c r="B63" s="109"/>
      <c r="C63" s="3" t="s">
        <v>187</v>
      </c>
      <c r="D63" s="4" t="s">
        <v>0</v>
      </c>
      <c r="F63" s="3" t="s">
        <v>1</v>
      </c>
      <c r="G63" s="4" t="s">
        <v>58</v>
      </c>
      <c r="I63" s="5" t="s">
        <v>197</v>
      </c>
      <c r="J63" s="6" t="s">
        <v>3</v>
      </c>
      <c r="K63" s="6" t="s">
        <v>4</v>
      </c>
      <c r="L63" s="6" t="s">
        <v>5</v>
      </c>
      <c r="M63" s="6" t="s">
        <v>6</v>
      </c>
      <c r="N63" s="6" t="s">
        <v>7</v>
      </c>
      <c r="O63" s="6" t="s">
        <v>37</v>
      </c>
      <c r="P63" s="6" t="s">
        <v>8</v>
      </c>
      <c r="Q63" s="6" t="s">
        <v>9</v>
      </c>
      <c r="R63" s="6" t="s">
        <v>10</v>
      </c>
      <c r="S63" s="6" t="s">
        <v>11</v>
      </c>
      <c r="T63" s="6" t="s">
        <v>12</v>
      </c>
      <c r="U63" s="6" t="s">
        <v>13</v>
      </c>
      <c r="W63" s="5" t="s">
        <v>200</v>
      </c>
      <c r="X63" s="53">
        <f>+X64/2</f>
        <v>55</v>
      </c>
      <c r="Y63" s="66"/>
      <c r="Z63" s="7"/>
      <c r="AA63" s="8"/>
    </row>
    <row r="64" spans="2:27" x14ac:dyDescent="0.25">
      <c r="B64" s="109"/>
      <c r="C64" s="3" t="s">
        <v>14</v>
      </c>
      <c r="D64" s="4" t="s">
        <v>15</v>
      </c>
      <c r="F64" s="3" t="s">
        <v>189</v>
      </c>
      <c r="G64" s="64" t="s">
        <v>59</v>
      </c>
      <c r="I64" s="5" t="s">
        <v>198</v>
      </c>
      <c r="J64" s="9">
        <v>5</v>
      </c>
      <c r="K64" s="9">
        <v>5</v>
      </c>
      <c r="L64" s="9">
        <v>0</v>
      </c>
      <c r="M64" s="9">
        <v>10</v>
      </c>
      <c r="N64" s="9">
        <v>15</v>
      </c>
      <c r="O64" s="9">
        <v>0</v>
      </c>
      <c r="P64" s="9">
        <v>10</v>
      </c>
      <c r="Q64" s="9">
        <v>5</v>
      </c>
      <c r="R64" s="9">
        <v>5</v>
      </c>
      <c r="S64" s="9">
        <v>5</v>
      </c>
      <c r="T64" s="9">
        <v>0</v>
      </c>
      <c r="U64" s="9">
        <v>10</v>
      </c>
      <c r="W64" s="5" t="s">
        <v>201</v>
      </c>
      <c r="X64" s="67">
        <v>110</v>
      </c>
      <c r="Y64" s="67"/>
      <c r="Z64" s="7"/>
      <c r="AA64" s="8"/>
    </row>
    <row r="65" spans="2:27" ht="16.5" thickBot="1" x14ac:dyDescent="0.3">
      <c r="B65" s="109"/>
      <c r="C65" s="3" t="s">
        <v>188</v>
      </c>
      <c r="D65" s="4" t="s">
        <v>27</v>
      </c>
      <c r="F65" s="3" t="s">
        <v>190</v>
      </c>
      <c r="G65" s="4" t="s">
        <v>60</v>
      </c>
      <c r="I65" s="5" t="s">
        <v>199</v>
      </c>
      <c r="J65" s="116">
        <f>SUM(J64:U64)</f>
        <v>70</v>
      </c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W65" s="5" t="s">
        <v>199</v>
      </c>
      <c r="X65" s="70">
        <f>J65*X63</f>
        <v>3850</v>
      </c>
      <c r="Y65" s="68"/>
      <c r="Z65" s="69"/>
      <c r="AA65" s="8"/>
    </row>
    <row r="66" spans="2:27" ht="17.25" thickTop="1" thickBot="1" x14ac:dyDescent="0.3">
      <c r="B66" s="110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4"/>
      <c r="X66" s="13"/>
      <c r="Y66" s="13"/>
      <c r="Z66" s="13"/>
      <c r="AA66" s="15"/>
    </row>
    <row r="67" spans="2:27" x14ac:dyDescent="0.25">
      <c r="B67" s="108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2"/>
    </row>
    <row r="68" spans="2:27" x14ac:dyDescent="0.25">
      <c r="B68" s="109"/>
      <c r="C68" s="3" t="s">
        <v>187</v>
      </c>
      <c r="D68" s="4" t="s">
        <v>0</v>
      </c>
      <c r="F68" s="3" t="s">
        <v>1</v>
      </c>
      <c r="G68" s="4" t="s">
        <v>61</v>
      </c>
      <c r="I68" s="5" t="s">
        <v>197</v>
      </c>
      <c r="J68" s="6" t="s">
        <v>3</v>
      </c>
      <c r="K68" s="6" t="s">
        <v>4</v>
      </c>
      <c r="L68" s="6" t="s">
        <v>5</v>
      </c>
      <c r="M68" s="6" t="s">
        <v>6</v>
      </c>
      <c r="N68" s="6" t="s">
        <v>7</v>
      </c>
      <c r="O68" s="6" t="s">
        <v>37</v>
      </c>
      <c r="P68" s="6" t="s">
        <v>8</v>
      </c>
      <c r="Q68" s="6" t="s">
        <v>9</v>
      </c>
      <c r="R68" s="6" t="s">
        <v>10</v>
      </c>
      <c r="S68" s="6" t="s">
        <v>11</v>
      </c>
      <c r="T68" s="6" t="s">
        <v>12</v>
      </c>
      <c r="U68" s="6" t="s">
        <v>13</v>
      </c>
      <c r="W68" s="5" t="s">
        <v>200</v>
      </c>
      <c r="X68" s="53">
        <f>+X69/2</f>
        <v>55</v>
      </c>
      <c r="Y68" s="66"/>
      <c r="Z68" s="7"/>
      <c r="AA68" s="8"/>
    </row>
    <row r="69" spans="2:27" x14ac:dyDescent="0.25">
      <c r="B69" s="109"/>
      <c r="C69" s="3" t="s">
        <v>14</v>
      </c>
      <c r="D69" s="4" t="s">
        <v>15</v>
      </c>
      <c r="F69" s="3" t="s">
        <v>189</v>
      </c>
      <c r="G69" s="64" t="s">
        <v>62</v>
      </c>
      <c r="I69" s="5" t="s">
        <v>198</v>
      </c>
      <c r="J69" s="9">
        <v>10</v>
      </c>
      <c r="K69" s="9">
        <v>30</v>
      </c>
      <c r="L69" s="9">
        <v>0</v>
      </c>
      <c r="M69" s="9">
        <v>20</v>
      </c>
      <c r="N69" s="9">
        <v>35</v>
      </c>
      <c r="O69" s="9">
        <v>0</v>
      </c>
      <c r="P69" s="9">
        <v>20</v>
      </c>
      <c r="Q69" s="9">
        <v>10</v>
      </c>
      <c r="R69" s="9">
        <v>15</v>
      </c>
      <c r="S69" s="9">
        <v>20</v>
      </c>
      <c r="T69" s="9">
        <v>0</v>
      </c>
      <c r="U69" s="9">
        <v>5</v>
      </c>
      <c r="W69" s="5" t="s">
        <v>201</v>
      </c>
      <c r="X69" s="67">
        <v>110</v>
      </c>
      <c r="Y69" s="67"/>
      <c r="Z69" s="7"/>
      <c r="AA69" s="8"/>
    </row>
    <row r="70" spans="2:27" ht="16.5" thickBot="1" x14ac:dyDescent="0.3">
      <c r="B70" s="109"/>
      <c r="C70" s="3" t="s">
        <v>188</v>
      </c>
      <c r="D70" s="4" t="s">
        <v>27</v>
      </c>
      <c r="F70" s="3" t="s">
        <v>190</v>
      </c>
      <c r="G70" s="4" t="s">
        <v>63</v>
      </c>
      <c r="I70" s="5" t="s">
        <v>199</v>
      </c>
      <c r="J70" s="116">
        <f>SUM(J69:U69)</f>
        <v>165</v>
      </c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W70" s="5" t="s">
        <v>199</v>
      </c>
      <c r="X70" s="70">
        <f>J70*X68</f>
        <v>9075</v>
      </c>
      <c r="Y70" s="68"/>
      <c r="Z70" s="69"/>
      <c r="AA70" s="8"/>
    </row>
    <row r="71" spans="2:27" ht="17.25" thickTop="1" thickBot="1" x14ac:dyDescent="0.3">
      <c r="B71" s="110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4"/>
      <c r="X71" s="13"/>
      <c r="Y71" s="13"/>
      <c r="Z71" s="13"/>
      <c r="AA71" s="15"/>
    </row>
    <row r="72" spans="2:27" x14ac:dyDescent="0.25">
      <c r="B72" s="108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2"/>
    </row>
    <row r="73" spans="2:27" x14ac:dyDescent="0.25">
      <c r="B73" s="109"/>
      <c r="C73" s="3" t="s">
        <v>187</v>
      </c>
      <c r="D73" s="4" t="s">
        <v>51</v>
      </c>
      <c r="F73" s="3" t="s">
        <v>1</v>
      </c>
      <c r="G73" s="4" t="s">
        <v>64</v>
      </c>
      <c r="I73" s="5" t="s">
        <v>197</v>
      </c>
      <c r="J73" s="6" t="s">
        <v>3</v>
      </c>
      <c r="K73" s="6" t="s">
        <v>4</v>
      </c>
      <c r="L73" s="6" t="s">
        <v>5</v>
      </c>
      <c r="M73" s="6" t="s">
        <v>6</v>
      </c>
      <c r="N73" s="6" t="s">
        <v>7</v>
      </c>
      <c r="O73" s="6" t="s">
        <v>37</v>
      </c>
      <c r="P73" s="6" t="s">
        <v>8</v>
      </c>
      <c r="Q73" s="6" t="s">
        <v>9</v>
      </c>
      <c r="R73" s="6" t="s">
        <v>10</v>
      </c>
      <c r="S73" s="6" t="s">
        <v>11</v>
      </c>
      <c r="T73" s="6" t="s">
        <v>12</v>
      </c>
      <c r="U73" s="6" t="s">
        <v>13</v>
      </c>
      <c r="W73" s="5" t="s">
        <v>200</v>
      </c>
      <c r="X73" s="53">
        <f>+X74/2</f>
        <v>65</v>
      </c>
      <c r="Y73" s="66"/>
      <c r="Z73" s="7"/>
      <c r="AA73" s="8"/>
    </row>
    <row r="74" spans="2:27" x14ac:dyDescent="0.25">
      <c r="B74" s="109"/>
      <c r="C74" s="3" t="s">
        <v>14</v>
      </c>
      <c r="D74" s="4" t="s">
        <v>15</v>
      </c>
      <c r="F74" s="3" t="s">
        <v>189</v>
      </c>
      <c r="G74" s="64" t="s">
        <v>62</v>
      </c>
      <c r="I74" s="5" t="s">
        <v>198</v>
      </c>
      <c r="J74" s="9">
        <v>10</v>
      </c>
      <c r="K74" s="9">
        <v>30</v>
      </c>
      <c r="L74" s="9">
        <v>0</v>
      </c>
      <c r="M74" s="9">
        <v>20</v>
      </c>
      <c r="N74" s="9">
        <v>20</v>
      </c>
      <c r="O74" s="9">
        <v>10</v>
      </c>
      <c r="P74" s="9">
        <v>20</v>
      </c>
      <c r="Q74" s="9">
        <v>25</v>
      </c>
      <c r="R74" s="9">
        <v>15</v>
      </c>
      <c r="S74" s="9">
        <v>15</v>
      </c>
      <c r="T74" s="9">
        <v>0</v>
      </c>
      <c r="U74" s="9">
        <v>0</v>
      </c>
      <c r="W74" s="5" t="s">
        <v>201</v>
      </c>
      <c r="X74" s="67">
        <v>130</v>
      </c>
      <c r="Y74" s="67"/>
      <c r="Z74" s="7"/>
      <c r="AA74" s="8"/>
    </row>
    <row r="75" spans="2:27" ht="16.5" thickBot="1" x14ac:dyDescent="0.3">
      <c r="B75" s="109"/>
      <c r="C75" s="3" t="s">
        <v>188</v>
      </c>
      <c r="D75" s="4" t="s">
        <v>27</v>
      </c>
      <c r="F75" s="3" t="s">
        <v>190</v>
      </c>
      <c r="G75" s="4" t="s">
        <v>63</v>
      </c>
      <c r="I75" s="5" t="s">
        <v>199</v>
      </c>
      <c r="J75" s="116">
        <f>SUM(J74:U74)</f>
        <v>165</v>
      </c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W75" s="5" t="s">
        <v>199</v>
      </c>
      <c r="X75" s="70">
        <f>J75*X73</f>
        <v>10725</v>
      </c>
      <c r="Y75" s="68"/>
      <c r="Z75" s="69"/>
      <c r="AA75" s="8"/>
    </row>
    <row r="76" spans="2:27" ht="17.25" thickTop="1" thickBot="1" x14ac:dyDescent="0.3">
      <c r="B76" s="110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4"/>
      <c r="X76" s="13"/>
      <c r="Y76" s="13"/>
      <c r="Z76" s="13"/>
      <c r="AA76" s="15"/>
    </row>
    <row r="77" spans="2:27" x14ac:dyDescent="0.25">
      <c r="B77" s="10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2"/>
    </row>
    <row r="78" spans="2:27" x14ac:dyDescent="0.25">
      <c r="B78" s="109"/>
      <c r="C78" s="3" t="s">
        <v>187</v>
      </c>
      <c r="D78" s="4" t="s">
        <v>29</v>
      </c>
      <c r="F78" s="3" t="s">
        <v>1</v>
      </c>
      <c r="G78" s="4" t="s">
        <v>65</v>
      </c>
      <c r="I78" s="5" t="s">
        <v>197</v>
      </c>
      <c r="J78" s="6" t="s">
        <v>3</v>
      </c>
      <c r="K78" s="6" t="s">
        <v>4</v>
      </c>
      <c r="L78" s="6" t="s">
        <v>5</v>
      </c>
      <c r="M78" s="6" t="s">
        <v>6</v>
      </c>
      <c r="N78" s="6" t="s">
        <v>7</v>
      </c>
      <c r="O78" s="6" t="s">
        <v>37</v>
      </c>
      <c r="P78" s="6" t="s">
        <v>8</v>
      </c>
      <c r="Q78" s="6" t="s">
        <v>9</v>
      </c>
      <c r="R78" s="6" t="s">
        <v>10</v>
      </c>
      <c r="S78" s="6" t="s">
        <v>11</v>
      </c>
      <c r="T78" s="6" t="s">
        <v>12</v>
      </c>
      <c r="U78" s="6" t="s">
        <v>13</v>
      </c>
      <c r="W78" s="5" t="s">
        <v>200</v>
      </c>
      <c r="X78" s="53">
        <f>+X79/2</f>
        <v>60</v>
      </c>
      <c r="Y78" s="66"/>
      <c r="Z78" s="7"/>
      <c r="AA78" s="8"/>
    </row>
    <row r="79" spans="2:27" x14ac:dyDescent="0.25">
      <c r="B79" s="109"/>
      <c r="C79" s="3" t="s">
        <v>14</v>
      </c>
      <c r="D79" s="4" t="s">
        <v>15</v>
      </c>
      <c r="F79" s="3" t="s">
        <v>189</v>
      </c>
      <c r="G79" s="64" t="s">
        <v>59</v>
      </c>
      <c r="I79" s="5" t="s">
        <v>198</v>
      </c>
      <c r="J79" s="9">
        <v>10</v>
      </c>
      <c r="K79" s="9">
        <v>15</v>
      </c>
      <c r="L79" s="9">
        <v>0</v>
      </c>
      <c r="M79" s="9">
        <v>10</v>
      </c>
      <c r="N79" s="9">
        <v>20</v>
      </c>
      <c r="O79" s="9">
        <v>0</v>
      </c>
      <c r="P79" s="9">
        <v>20</v>
      </c>
      <c r="Q79" s="9">
        <v>0</v>
      </c>
      <c r="R79" s="9">
        <v>10</v>
      </c>
      <c r="S79" s="9">
        <v>10</v>
      </c>
      <c r="T79" s="9">
        <v>5</v>
      </c>
      <c r="U79" s="9">
        <v>0</v>
      </c>
      <c r="W79" s="5" t="s">
        <v>201</v>
      </c>
      <c r="X79" s="67">
        <v>120</v>
      </c>
      <c r="Y79" s="67"/>
      <c r="Z79" s="7"/>
      <c r="AA79" s="8"/>
    </row>
    <row r="80" spans="2:27" ht="16.5" thickBot="1" x14ac:dyDescent="0.3">
      <c r="B80" s="109"/>
      <c r="C80" s="3" t="s">
        <v>188</v>
      </c>
      <c r="D80" s="4" t="s">
        <v>27</v>
      </c>
      <c r="F80" s="3" t="s">
        <v>190</v>
      </c>
      <c r="G80" s="4" t="s">
        <v>60</v>
      </c>
      <c r="I80" s="5" t="s">
        <v>199</v>
      </c>
      <c r="J80" s="116">
        <f>SUM(J79:U79)</f>
        <v>100</v>
      </c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W80" s="5" t="s">
        <v>199</v>
      </c>
      <c r="X80" s="70">
        <f>J80*X78</f>
        <v>6000</v>
      </c>
      <c r="Y80" s="68"/>
      <c r="Z80" s="69"/>
      <c r="AA80" s="8"/>
    </row>
    <row r="81" spans="2:27" ht="17.25" thickTop="1" thickBot="1" x14ac:dyDescent="0.3">
      <c r="B81" s="110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4"/>
      <c r="X81" s="13"/>
      <c r="Y81" s="13"/>
      <c r="Z81" s="13"/>
      <c r="AA81" s="15"/>
    </row>
    <row r="82" spans="2:27" x14ac:dyDescent="0.25">
      <c r="B82" s="10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2"/>
    </row>
    <row r="83" spans="2:27" x14ac:dyDescent="0.25">
      <c r="B83" s="109"/>
      <c r="C83" s="3" t="s">
        <v>187</v>
      </c>
      <c r="D83" s="4" t="s">
        <v>29</v>
      </c>
      <c r="F83" s="3" t="s">
        <v>1</v>
      </c>
      <c r="G83" s="4" t="s">
        <v>65</v>
      </c>
      <c r="I83" s="5" t="s">
        <v>197</v>
      </c>
      <c r="J83" s="6" t="s">
        <v>3</v>
      </c>
      <c r="K83" s="6" t="s">
        <v>4</v>
      </c>
      <c r="L83" s="6" t="s">
        <v>5</v>
      </c>
      <c r="M83" s="6" t="s">
        <v>6</v>
      </c>
      <c r="N83" s="6" t="s">
        <v>7</v>
      </c>
      <c r="O83" s="6" t="s">
        <v>37</v>
      </c>
      <c r="P83" s="6" t="s">
        <v>8</v>
      </c>
      <c r="Q83" s="6" t="s">
        <v>9</v>
      </c>
      <c r="R83" s="6" t="s">
        <v>21</v>
      </c>
      <c r="S83" s="6" t="s">
        <v>10</v>
      </c>
      <c r="T83" s="6" t="s">
        <v>11</v>
      </c>
      <c r="U83" s="6" t="s">
        <v>12</v>
      </c>
      <c r="W83" s="5" t="s">
        <v>200</v>
      </c>
      <c r="X83" s="53">
        <f>+X84/2</f>
        <v>60</v>
      </c>
      <c r="Y83" s="66"/>
      <c r="Z83" s="7"/>
      <c r="AA83" s="8"/>
    </row>
    <row r="84" spans="2:27" x14ac:dyDescent="0.25">
      <c r="B84" s="109"/>
      <c r="C84" s="3" t="s">
        <v>14</v>
      </c>
      <c r="D84" s="4" t="s">
        <v>15</v>
      </c>
      <c r="F84" s="3" t="s">
        <v>189</v>
      </c>
      <c r="G84" s="64" t="s">
        <v>34</v>
      </c>
      <c r="I84" s="5" t="s">
        <v>198</v>
      </c>
      <c r="J84" s="9">
        <v>7</v>
      </c>
      <c r="K84" s="9">
        <v>15</v>
      </c>
      <c r="L84" s="9">
        <v>10</v>
      </c>
      <c r="M84" s="9">
        <v>10</v>
      </c>
      <c r="N84" s="9">
        <v>30</v>
      </c>
      <c r="O84" s="9">
        <v>0</v>
      </c>
      <c r="P84" s="9">
        <v>45</v>
      </c>
      <c r="Q84" s="9">
        <v>10</v>
      </c>
      <c r="R84" s="9">
        <v>5</v>
      </c>
      <c r="S84" s="9">
        <v>0</v>
      </c>
      <c r="T84" s="9">
        <v>0</v>
      </c>
      <c r="U84" s="9">
        <v>5</v>
      </c>
      <c r="W84" s="5" t="s">
        <v>201</v>
      </c>
      <c r="X84" s="67">
        <v>120</v>
      </c>
      <c r="Y84" s="67"/>
      <c r="Z84" s="7"/>
      <c r="AA84" s="8"/>
    </row>
    <row r="85" spans="2:27" ht="16.5" thickBot="1" x14ac:dyDescent="0.3">
      <c r="B85" s="109"/>
      <c r="C85" s="3" t="s">
        <v>188</v>
      </c>
      <c r="D85" s="4" t="s">
        <v>27</v>
      </c>
      <c r="F85" s="3" t="s">
        <v>190</v>
      </c>
      <c r="G85" s="4" t="s">
        <v>35</v>
      </c>
      <c r="I85" s="5" t="s">
        <v>199</v>
      </c>
      <c r="J85" s="116">
        <f>SUM(J84:U84)</f>
        <v>137</v>
      </c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W85" s="5" t="s">
        <v>199</v>
      </c>
      <c r="X85" s="70">
        <f>J85*X83</f>
        <v>8220</v>
      </c>
      <c r="Y85" s="68"/>
      <c r="Z85" s="69"/>
      <c r="AA85" s="8"/>
    </row>
    <row r="86" spans="2:27" ht="17.25" thickTop="1" thickBot="1" x14ac:dyDescent="0.3">
      <c r="B86" s="110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4"/>
      <c r="X86" s="13"/>
      <c r="Y86" s="13"/>
      <c r="Z86" s="13"/>
      <c r="AA86" s="15"/>
    </row>
    <row r="87" spans="2:27" x14ac:dyDescent="0.25">
      <c r="B87" s="10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2"/>
    </row>
    <row r="88" spans="2:27" x14ac:dyDescent="0.25">
      <c r="B88" s="109"/>
      <c r="C88" s="3" t="s">
        <v>187</v>
      </c>
      <c r="D88" s="4" t="s">
        <v>0</v>
      </c>
      <c r="F88" s="3" t="s">
        <v>1</v>
      </c>
      <c r="G88" s="4" t="s">
        <v>66</v>
      </c>
      <c r="I88" s="5" t="s">
        <v>197</v>
      </c>
      <c r="J88" s="6" t="s">
        <v>67</v>
      </c>
      <c r="K88" s="6" t="s">
        <v>68</v>
      </c>
      <c r="L88" s="6" t="s">
        <v>69</v>
      </c>
      <c r="M88" s="6" t="s">
        <v>70</v>
      </c>
      <c r="N88" s="6" t="s">
        <v>71</v>
      </c>
      <c r="O88" s="6" t="s">
        <v>72</v>
      </c>
      <c r="P88" s="6" t="s">
        <v>3</v>
      </c>
      <c r="Q88" s="6" t="s">
        <v>4</v>
      </c>
      <c r="R88" s="6" t="s">
        <v>5</v>
      </c>
      <c r="S88" s="6" t="s">
        <v>6</v>
      </c>
      <c r="T88" s="6" t="s">
        <v>7</v>
      </c>
      <c r="U88" s="6" t="s">
        <v>37</v>
      </c>
      <c r="W88" s="5" t="s">
        <v>200</v>
      </c>
      <c r="X88" s="53">
        <f>+X89/2</f>
        <v>50</v>
      </c>
      <c r="Y88" s="66"/>
      <c r="Z88" s="7"/>
      <c r="AA88" s="8"/>
    </row>
    <row r="89" spans="2:27" x14ac:dyDescent="0.25">
      <c r="B89" s="109"/>
      <c r="C89" s="3" t="s">
        <v>14</v>
      </c>
      <c r="D89" s="4" t="s">
        <v>73</v>
      </c>
      <c r="F89" s="3" t="s">
        <v>189</v>
      </c>
      <c r="G89" s="64" t="s">
        <v>74</v>
      </c>
      <c r="I89" s="5" t="s">
        <v>198</v>
      </c>
      <c r="J89" s="9">
        <v>30</v>
      </c>
      <c r="K89" s="9">
        <v>10</v>
      </c>
      <c r="L89" s="9">
        <v>175</v>
      </c>
      <c r="M89" s="9">
        <v>0</v>
      </c>
      <c r="N89" s="9">
        <v>175</v>
      </c>
      <c r="O89" s="9">
        <v>130</v>
      </c>
      <c r="P89" s="9">
        <v>10</v>
      </c>
      <c r="Q89" s="9">
        <v>35</v>
      </c>
      <c r="R89" s="9">
        <v>0</v>
      </c>
      <c r="S89" s="9">
        <v>0</v>
      </c>
      <c r="T89" s="9">
        <v>10</v>
      </c>
      <c r="U89" s="9">
        <v>0</v>
      </c>
      <c r="W89" s="5" t="s">
        <v>201</v>
      </c>
      <c r="X89" s="67">
        <v>100</v>
      </c>
      <c r="Y89" s="67"/>
      <c r="Z89" s="7"/>
      <c r="AA89" s="8"/>
    </row>
    <row r="90" spans="2:27" ht="16.5" thickBot="1" x14ac:dyDescent="0.3">
      <c r="B90" s="109"/>
      <c r="C90" s="3" t="s">
        <v>188</v>
      </c>
      <c r="D90" s="4" t="s">
        <v>27</v>
      </c>
      <c r="F90" s="3" t="s">
        <v>190</v>
      </c>
      <c r="G90" s="4" t="s">
        <v>75</v>
      </c>
      <c r="I90" s="5" t="s">
        <v>199</v>
      </c>
      <c r="J90" s="116">
        <f>SUM(J89:U89)</f>
        <v>575</v>
      </c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W90" s="5" t="s">
        <v>199</v>
      </c>
      <c r="X90" s="70">
        <f>J90*X88</f>
        <v>28750</v>
      </c>
      <c r="Y90" s="68"/>
      <c r="Z90" s="69"/>
      <c r="AA90" s="8"/>
    </row>
    <row r="91" spans="2:27" ht="17.25" thickTop="1" thickBot="1" x14ac:dyDescent="0.3">
      <c r="B91" s="110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4"/>
      <c r="X91" s="13"/>
      <c r="Y91" s="13"/>
      <c r="Z91" s="13"/>
      <c r="AA91" s="15"/>
    </row>
    <row r="92" spans="2:27" x14ac:dyDescent="0.25">
      <c r="B92" s="108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2"/>
    </row>
    <row r="93" spans="2:27" x14ac:dyDescent="0.25">
      <c r="B93" s="109"/>
      <c r="C93" s="3" t="s">
        <v>187</v>
      </c>
      <c r="D93" s="4" t="s">
        <v>19</v>
      </c>
      <c r="F93" s="3" t="s">
        <v>1</v>
      </c>
      <c r="G93" s="4" t="s">
        <v>76</v>
      </c>
      <c r="I93" s="5" t="s">
        <v>197</v>
      </c>
      <c r="J93" s="6" t="s">
        <v>67</v>
      </c>
      <c r="K93" s="6" t="s">
        <v>68</v>
      </c>
      <c r="L93" s="6" t="s">
        <v>69</v>
      </c>
      <c r="M93" s="6" t="s">
        <v>70</v>
      </c>
      <c r="N93" s="6" t="s">
        <v>71</v>
      </c>
      <c r="O93" s="6" t="s">
        <v>72</v>
      </c>
      <c r="P93" s="6" t="s">
        <v>3</v>
      </c>
      <c r="Q93" s="6" t="s">
        <v>4</v>
      </c>
      <c r="R93" s="6" t="s">
        <v>5</v>
      </c>
      <c r="S93" s="6" t="s">
        <v>6</v>
      </c>
      <c r="T93" s="6" t="s">
        <v>7</v>
      </c>
      <c r="U93" s="6" t="s">
        <v>37</v>
      </c>
      <c r="W93" s="5" t="s">
        <v>200</v>
      </c>
      <c r="X93" s="53">
        <f>+X94/2</f>
        <v>55</v>
      </c>
      <c r="Y93" s="66"/>
      <c r="Z93" s="7"/>
      <c r="AA93" s="8"/>
    </row>
    <row r="94" spans="2:27" x14ac:dyDescent="0.25">
      <c r="B94" s="109"/>
      <c r="C94" s="3" t="s">
        <v>14</v>
      </c>
      <c r="D94" s="4" t="s">
        <v>73</v>
      </c>
      <c r="F94" s="3" t="s">
        <v>189</v>
      </c>
      <c r="G94" s="64" t="s">
        <v>77</v>
      </c>
      <c r="I94" s="5" t="s">
        <v>198</v>
      </c>
      <c r="J94" s="9">
        <v>10</v>
      </c>
      <c r="K94" s="9">
        <v>0</v>
      </c>
      <c r="L94" s="9">
        <v>30</v>
      </c>
      <c r="M94" s="9">
        <v>0</v>
      </c>
      <c r="N94" s="9">
        <v>25</v>
      </c>
      <c r="O94" s="9">
        <v>0</v>
      </c>
      <c r="P94" s="9">
        <v>5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W94" s="5" t="s">
        <v>201</v>
      </c>
      <c r="X94" s="67">
        <v>110</v>
      </c>
      <c r="Y94" s="67"/>
      <c r="Z94" s="7"/>
      <c r="AA94" s="8"/>
    </row>
    <row r="95" spans="2:27" ht="16.5" thickBot="1" x14ac:dyDescent="0.3">
      <c r="B95" s="109"/>
      <c r="C95" s="3" t="s">
        <v>188</v>
      </c>
      <c r="D95" s="4" t="s">
        <v>17</v>
      </c>
      <c r="F95" s="3" t="s">
        <v>190</v>
      </c>
      <c r="G95" s="4" t="s">
        <v>78</v>
      </c>
      <c r="I95" s="5" t="s">
        <v>199</v>
      </c>
      <c r="J95" s="116">
        <f>SUM(J94:U94)</f>
        <v>70</v>
      </c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W95" s="5" t="s">
        <v>199</v>
      </c>
      <c r="X95" s="70">
        <f>J95*X93</f>
        <v>3850</v>
      </c>
      <c r="Y95" s="68"/>
      <c r="Z95" s="69"/>
      <c r="AA95" s="8"/>
    </row>
    <row r="96" spans="2:27" ht="17.25" thickTop="1" thickBot="1" x14ac:dyDescent="0.3">
      <c r="B96" s="110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4"/>
      <c r="X96" s="13"/>
      <c r="Y96" s="13"/>
      <c r="Z96" s="13"/>
      <c r="AA96" s="15"/>
    </row>
    <row r="97" spans="2:29" x14ac:dyDescent="0.25">
      <c r="B97" s="10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2"/>
    </row>
    <row r="98" spans="2:29" x14ac:dyDescent="0.25">
      <c r="B98" s="109"/>
      <c r="C98" s="3" t="s">
        <v>187</v>
      </c>
      <c r="D98" s="4" t="s">
        <v>0</v>
      </c>
      <c r="F98" s="3" t="s">
        <v>1</v>
      </c>
      <c r="G98" s="4" t="s">
        <v>79</v>
      </c>
      <c r="I98" s="5" t="s">
        <v>197</v>
      </c>
      <c r="J98" s="6" t="s">
        <v>67</v>
      </c>
      <c r="K98" s="6" t="s">
        <v>68</v>
      </c>
      <c r="L98" s="6" t="s">
        <v>69</v>
      </c>
      <c r="M98" s="6" t="s">
        <v>70</v>
      </c>
      <c r="N98" s="6" t="s">
        <v>71</v>
      </c>
      <c r="O98" s="6" t="s">
        <v>72</v>
      </c>
      <c r="P98" s="6" t="s">
        <v>3</v>
      </c>
      <c r="Q98" s="6" t="s">
        <v>4</v>
      </c>
      <c r="R98" s="6" t="s">
        <v>5</v>
      </c>
      <c r="S98" s="6" t="s">
        <v>6</v>
      </c>
      <c r="T98" s="6" t="s">
        <v>7</v>
      </c>
      <c r="U98" s="6" t="s">
        <v>37</v>
      </c>
      <c r="W98" s="5" t="s">
        <v>200</v>
      </c>
      <c r="X98" s="53">
        <f>+X99/2</f>
        <v>65</v>
      </c>
      <c r="Y98" s="66"/>
      <c r="Z98" s="7"/>
      <c r="AA98" s="8"/>
    </row>
    <row r="99" spans="2:29" x14ac:dyDescent="0.25">
      <c r="B99" s="109"/>
      <c r="C99" s="3" t="s">
        <v>14</v>
      </c>
      <c r="D99" s="4" t="s">
        <v>73</v>
      </c>
      <c r="F99" s="3" t="s">
        <v>189</v>
      </c>
      <c r="G99" s="64" t="s">
        <v>26</v>
      </c>
      <c r="I99" s="5" t="s">
        <v>198</v>
      </c>
      <c r="J99" s="9">
        <v>5</v>
      </c>
      <c r="K99" s="9">
        <v>0</v>
      </c>
      <c r="L99" s="9">
        <v>0</v>
      </c>
      <c r="M99" s="9">
        <v>0</v>
      </c>
      <c r="N99" s="9">
        <v>10</v>
      </c>
      <c r="O99" s="9">
        <v>0</v>
      </c>
      <c r="P99" s="9">
        <v>0</v>
      </c>
      <c r="Q99" s="9">
        <v>0</v>
      </c>
      <c r="R99" s="9">
        <v>5</v>
      </c>
      <c r="S99" s="9">
        <v>0</v>
      </c>
      <c r="T99" s="9">
        <v>0</v>
      </c>
      <c r="U99" s="9">
        <v>0</v>
      </c>
      <c r="W99" s="5" t="s">
        <v>201</v>
      </c>
      <c r="X99" s="67">
        <v>130</v>
      </c>
      <c r="Y99" s="67"/>
      <c r="Z99" s="7"/>
      <c r="AA99" s="8"/>
    </row>
    <row r="100" spans="2:29" ht="16.5" thickBot="1" x14ac:dyDescent="0.3">
      <c r="B100" s="109"/>
      <c r="C100" s="3" t="s">
        <v>188</v>
      </c>
      <c r="D100" s="4" t="s">
        <v>27</v>
      </c>
      <c r="F100" s="3" t="s">
        <v>190</v>
      </c>
      <c r="G100" s="4" t="s">
        <v>28</v>
      </c>
      <c r="I100" s="5" t="s">
        <v>199</v>
      </c>
      <c r="J100" s="116">
        <f>SUM(J99:U99)</f>
        <v>20</v>
      </c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W100" s="5" t="s">
        <v>199</v>
      </c>
      <c r="X100" s="70">
        <f>J100*X98</f>
        <v>1300</v>
      </c>
      <c r="Y100" s="68"/>
      <c r="Z100" s="69"/>
      <c r="AA100" s="8"/>
    </row>
    <row r="101" spans="2:29" ht="17.25" thickTop="1" thickBot="1" x14ac:dyDescent="0.3">
      <c r="B101" s="110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4"/>
      <c r="X101" s="13"/>
      <c r="Y101" s="13"/>
      <c r="Z101" s="13"/>
      <c r="AA101" s="15"/>
    </row>
    <row r="102" spans="2:29" x14ac:dyDescent="0.25">
      <c r="B102" s="10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2"/>
    </row>
    <row r="103" spans="2:29" x14ac:dyDescent="0.25">
      <c r="B103" s="109"/>
      <c r="C103" s="3" t="s">
        <v>187</v>
      </c>
      <c r="D103" s="4" t="s">
        <v>29</v>
      </c>
      <c r="F103" s="3" t="s">
        <v>1</v>
      </c>
      <c r="G103" s="4" t="s">
        <v>80</v>
      </c>
      <c r="I103" s="5" t="s">
        <v>197</v>
      </c>
      <c r="J103" s="6" t="s">
        <v>67</v>
      </c>
      <c r="K103" s="6" t="s">
        <v>68</v>
      </c>
      <c r="L103" s="6" t="s">
        <v>69</v>
      </c>
      <c r="M103" s="6" t="s">
        <v>70</v>
      </c>
      <c r="N103" s="6" t="s">
        <v>71</v>
      </c>
      <c r="O103" s="6" t="s">
        <v>72</v>
      </c>
      <c r="P103" s="6" t="s">
        <v>3</v>
      </c>
      <c r="Q103" s="6" t="s">
        <v>4</v>
      </c>
      <c r="R103" s="6" t="s">
        <v>5</v>
      </c>
      <c r="S103" s="6" t="s">
        <v>6</v>
      </c>
      <c r="T103" s="6" t="s">
        <v>7</v>
      </c>
      <c r="U103" s="6" t="s">
        <v>37</v>
      </c>
      <c r="W103" s="5" t="s">
        <v>200</v>
      </c>
      <c r="X103" s="53">
        <f>+X104/2</f>
        <v>75</v>
      </c>
      <c r="Y103" s="66"/>
      <c r="Z103" s="7"/>
      <c r="AA103" s="8"/>
    </row>
    <row r="104" spans="2:29" x14ac:dyDescent="0.25">
      <c r="B104" s="109"/>
      <c r="C104" s="3" t="s">
        <v>14</v>
      </c>
      <c r="D104" s="4" t="s">
        <v>73</v>
      </c>
      <c r="F104" s="3" t="s">
        <v>189</v>
      </c>
      <c r="G104" s="64" t="s">
        <v>81</v>
      </c>
      <c r="I104" s="5" t="s">
        <v>198</v>
      </c>
      <c r="J104" s="9">
        <v>10</v>
      </c>
      <c r="K104" s="9">
        <v>20</v>
      </c>
      <c r="L104" s="9">
        <v>25</v>
      </c>
      <c r="M104" s="9">
        <v>10</v>
      </c>
      <c r="N104" s="9">
        <v>35</v>
      </c>
      <c r="O104" s="9">
        <v>25</v>
      </c>
      <c r="P104" s="9">
        <v>10</v>
      </c>
      <c r="Q104" s="9">
        <v>15</v>
      </c>
      <c r="R104" s="9">
        <v>0</v>
      </c>
      <c r="S104" s="9">
        <v>10</v>
      </c>
      <c r="T104" s="9">
        <v>10</v>
      </c>
      <c r="U104" s="9">
        <v>0</v>
      </c>
      <c r="W104" s="5" t="s">
        <v>201</v>
      </c>
      <c r="X104" s="67">
        <v>150</v>
      </c>
      <c r="Y104" s="67"/>
      <c r="Z104" s="7"/>
      <c r="AA104" s="8"/>
    </row>
    <row r="105" spans="2:29" ht="16.5" thickBot="1" x14ac:dyDescent="0.3">
      <c r="B105" s="109"/>
      <c r="C105" s="3" t="s">
        <v>188</v>
      </c>
      <c r="D105" s="4" t="s">
        <v>27</v>
      </c>
      <c r="F105" s="3" t="s">
        <v>190</v>
      </c>
      <c r="G105" s="4" t="s">
        <v>82</v>
      </c>
      <c r="I105" s="5" t="s">
        <v>199</v>
      </c>
      <c r="J105" s="116">
        <f>SUM(J104:U104)</f>
        <v>170</v>
      </c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W105" s="5" t="s">
        <v>199</v>
      </c>
      <c r="X105" s="70">
        <f>J105*X103</f>
        <v>12750</v>
      </c>
      <c r="Y105" s="68"/>
      <c r="Z105" s="69"/>
      <c r="AA105" s="8"/>
    </row>
    <row r="106" spans="2:29" ht="17.25" thickTop="1" thickBot="1" x14ac:dyDescent="0.3">
      <c r="B106" s="110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4"/>
      <c r="X106" s="13"/>
      <c r="Y106" s="13"/>
      <c r="Z106" s="13"/>
      <c r="AA106" s="15"/>
    </row>
    <row r="107" spans="2:29" x14ac:dyDescent="0.25">
      <c r="B107" s="10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2"/>
    </row>
    <row r="108" spans="2:29" x14ac:dyDescent="0.25">
      <c r="B108" s="109"/>
      <c r="C108" s="3" t="s">
        <v>187</v>
      </c>
      <c r="D108" s="4" t="s">
        <v>29</v>
      </c>
      <c r="F108" s="3" t="s">
        <v>1</v>
      </c>
      <c r="G108" s="4" t="s">
        <v>83</v>
      </c>
      <c r="I108" s="5" t="s">
        <v>197</v>
      </c>
      <c r="J108" s="6" t="s">
        <v>67</v>
      </c>
      <c r="K108" s="6" t="s">
        <v>68</v>
      </c>
      <c r="L108" s="6" t="s">
        <v>69</v>
      </c>
      <c r="M108" s="6" t="s">
        <v>70</v>
      </c>
      <c r="N108" s="6" t="s">
        <v>71</v>
      </c>
      <c r="O108" s="6" t="s">
        <v>72</v>
      </c>
      <c r="P108" s="6" t="s">
        <v>3</v>
      </c>
      <c r="Q108" s="6" t="s">
        <v>4</v>
      </c>
      <c r="R108" s="6" t="s">
        <v>5</v>
      </c>
      <c r="S108" s="6" t="s">
        <v>6</v>
      </c>
      <c r="T108" s="6" t="s">
        <v>7</v>
      </c>
      <c r="U108" s="6" t="s">
        <v>37</v>
      </c>
      <c r="W108" s="5" t="s">
        <v>200</v>
      </c>
      <c r="X108" s="53">
        <f>+X109/2</f>
        <v>70</v>
      </c>
      <c r="Y108" s="66"/>
      <c r="Z108" s="7"/>
      <c r="AA108" s="8"/>
    </row>
    <row r="109" spans="2:29" x14ac:dyDescent="0.25">
      <c r="B109" s="109"/>
      <c r="C109" s="3" t="s">
        <v>14</v>
      </c>
      <c r="D109" s="4" t="s">
        <v>73</v>
      </c>
      <c r="F109" s="3" t="s">
        <v>189</v>
      </c>
      <c r="G109" s="64" t="s">
        <v>84</v>
      </c>
      <c r="I109" s="5" t="s">
        <v>198</v>
      </c>
      <c r="J109" s="9">
        <v>10</v>
      </c>
      <c r="K109" s="9">
        <v>15</v>
      </c>
      <c r="L109" s="9">
        <v>30</v>
      </c>
      <c r="M109" s="9">
        <v>15</v>
      </c>
      <c r="N109" s="9">
        <v>25</v>
      </c>
      <c r="O109" s="9">
        <v>15</v>
      </c>
      <c r="P109" s="9">
        <v>15</v>
      </c>
      <c r="Q109" s="9">
        <v>20</v>
      </c>
      <c r="R109" s="9">
        <v>0</v>
      </c>
      <c r="S109" s="9">
        <v>15</v>
      </c>
      <c r="T109" s="9">
        <v>5</v>
      </c>
      <c r="U109" s="9">
        <v>0</v>
      </c>
      <c r="W109" s="5" t="s">
        <v>201</v>
      </c>
      <c r="X109" s="67">
        <v>140</v>
      </c>
      <c r="Y109" s="67"/>
      <c r="Z109" s="7"/>
      <c r="AA109" s="8"/>
    </row>
    <row r="110" spans="2:29" ht="16.5" thickBot="1" x14ac:dyDescent="0.3">
      <c r="B110" s="109"/>
      <c r="C110" s="3" t="s">
        <v>188</v>
      </c>
      <c r="D110" s="4" t="s">
        <v>27</v>
      </c>
      <c r="F110" s="3" t="s">
        <v>190</v>
      </c>
      <c r="G110" s="4" t="s">
        <v>85</v>
      </c>
      <c r="I110" s="5" t="s">
        <v>199</v>
      </c>
      <c r="J110" s="116">
        <f>SUM(J109:U109)</f>
        <v>165</v>
      </c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W110" s="5" t="s">
        <v>199</v>
      </c>
      <c r="X110" s="70">
        <f>J110*X108</f>
        <v>11550</v>
      </c>
      <c r="Y110" s="68"/>
      <c r="Z110" s="69"/>
      <c r="AA110" s="8"/>
    </row>
    <row r="111" spans="2:29" ht="17.25" thickTop="1" thickBot="1" x14ac:dyDescent="0.3">
      <c r="B111" s="110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4"/>
      <c r="X111" s="13"/>
      <c r="Y111" s="13"/>
      <c r="Z111" s="13"/>
      <c r="AA111" s="15"/>
      <c r="AC111" s="65"/>
    </row>
    <row r="112" spans="2:29" ht="16.5" thickBot="1" x14ac:dyDescent="0.3">
      <c r="B112" s="17"/>
    </row>
    <row r="113" spans="2:26" x14ac:dyDescent="0.25">
      <c r="B113" s="10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86"/>
      <c r="Q113" s="17"/>
      <c r="R113" s="17"/>
      <c r="S113" s="17"/>
      <c r="T113" s="17"/>
      <c r="U113" s="17"/>
      <c r="V113" s="10"/>
      <c r="W113" s="18"/>
      <c r="X113" s="19"/>
      <c r="Y113" s="19"/>
      <c r="Z113" s="19"/>
    </row>
    <row r="114" spans="2:26" x14ac:dyDescent="0.25">
      <c r="B114" s="109"/>
      <c r="C114" s="3" t="s">
        <v>187</v>
      </c>
      <c r="D114" s="4" t="s">
        <v>86</v>
      </c>
      <c r="F114" s="3" t="s">
        <v>1</v>
      </c>
      <c r="G114" s="4" t="s">
        <v>87</v>
      </c>
      <c r="I114" s="5" t="s">
        <v>197</v>
      </c>
      <c r="J114" s="20" t="s">
        <v>88</v>
      </c>
      <c r="L114" s="78" t="s">
        <v>200</v>
      </c>
      <c r="M114" s="7">
        <f>+M115/2</f>
        <v>50</v>
      </c>
      <c r="N114" s="71"/>
      <c r="O114" s="72"/>
      <c r="P114" s="36"/>
      <c r="Q114" s="17"/>
      <c r="R114" s="17"/>
      <c r="S114" s="17"/>
      <c r="T114" s="17"/>
      <c r="U114" s="17"/>
      <c r="V114" s="10"/>
      <c r="W114" s="18"/>
      <c r="X114" s="19"/>
      <c r="Y114" s="19"/>
      <c r="Z114" s="19"/>
    </row>
    <row r="115" spans="2:26" x14ac:dyDescent="0.25">
      <c r="B115" s="109"/>
      <c r="C115" s="3" t="s">
        <v>14</v>
      </c>
      <c r="D115" s="4" t="s">
        <v>15</v>
      </c>
      <c r="F115" s="3" t="s">
        <v>189</v>
      </c>
      <c r="G115" s="61">
        <v>835</v>
      </c>
      <c r="I115" s="5" t="s">
        <v>198</v>
      </c>
      <c r="J115" s="9">
        <v>300</v>
      </c>
      <c r="K115" s="10"/>
      <c r="L115" s="78" t="s">
        <v>201</v>
      </c>
      <c r="M115" s="7">
        <v>100</v>
      </c>
      <c r="N115" s="84"/>
      <c r="O115" s="73"/>
      <c r="P115" s="36"/>
      <c r="Q115" s="17"/>
      <c r="R115" s="17"/>
      <c r="S115" s="17"/>
      <c r="T115" s="17"/>
      <c r="U115" s="17"/>
      <c r="V115" s="10"/>
      <c r="W115" s="18"/>
      <c r="X115" s="19"/>
      <c r="Y115" s="19"/>
      <c r="Z115" s="19"/>
    </row>
    <row r="116" spans="2:26" ht="16.5" thickBot="1" x14ac:dyDescent="0.3">
      <c r="B116" s="109"/>
      <c r="C116" s="3" t="s">
        <v>188</v>
      </c>
      <c r="D116" s="4" t="s">
        <v>27</v>
      </c>
      <c r="F116" s="3" t="s">
        <v>190</v>
      </c>
      <c r="G116" s="4" t="s">
        <v>89</v>
      </c>
      <c r="I116" s="5" t="s">
        <v>199</v>
      </c>
      <c r="J116" s="16">
        <f>SUM(J115:J115)</f>
        <v>300</v>
      </c>
      <c r="L116" s="78" t="s">
        <v>199</v>
      </c>
      <c r="M116" s="12">
        <f>J116*M114</f>
        <v>15000</v>
      </c>
      <c r="N116" s="85"/>
      <c r="O116" s="74"/>
      <c r="P116" s="36"/>
      <c r="Q116" s="17"/>
      <c r="R116" s="17"/>
      <c r="S116" s="17"/>
      <c r="T116" s="17"/>
      <c r="U116" s="17"/>
      <c r="V116" s="10"/>
      <c r="W116" s="18"/>
      <c r="X116" s="19"/>
      <c r="Y116" s="19"/>
      <c r="Z116" s="19"/>
    </row>
    <row r="117" spans="2:26" ht="17.25" thickTop="1" thickBot="1" x14ac:dyDescent="0.3">
      <c r="B117" s="110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87"/>
      <c r="N117" s="13"/>
      <c r="O117" s="13"/>
      <c r="P117" s="88"/>
      <c r="Q117" s="17"/>
      <c r="R117" s="17"/>
      <c r="S117" s="17"/>
      <c r="T117" s="17"/>
      <c r="U117" s="17"/>
      <c r="V117" s="10"/>
      <c r="W117" s="18"/>
      <c r="X117" s="19"/>
      <c r="Y117" s="19"/>
      <c r="Z117" s="19"/>
    </row>
    <row r="118" spans="2:26" x14ac:dyDescent="0.25">
      <c r="B118" s="108"/>
      <c r="C118" s="32"/>
      <c r="D118" s="63"/>
      <c r="E118" s="32"/>
      <c r="F118" s="32"/>
      <c r="G118" s="63"/>
      <c r="H118" s="32"/>
      <c r="I118" s="32"/>
      <c r="J118" s="32"/>
      <c r="K118" s="32"/>
      <c r="L118" s="32"/>
      <c r="M118" s="89"/>
      <c r="N118" s="32"/>
      <c r="O118" s="1"/>
      <c r="P118" s="86"/>
      <c r="Q118" s="17"/>
      <c r="R118" s="17"/>
      <c r="S118" s="17"/>
      <c r="T118" s="17"/>
      <c r="U118" s="17"/>
      <c r="V118" s="10"/>
      <c r="W118" s="18"/>
      <c r="X118" s="19"/>
      <c r="Y118" s="19"/>
      <c r="Z118" s="19"/>
    </row>
    <row r="119" spans="2:26" x14ac:dyDescent="0.25">
      <c r="B119" s="109"/>
      <c r="C119" s="22" t="s">
        <v>187</v>
      </c>
      <c r="D119" s="54" t="s">
        <v>90</v>
      </c>
      <c r="E119" s="21"/>
      <c r="F119" s="22" t="s">
        <v>1</v>
      </c>
      <c r="G119" s="54" t="s">
        <v>91</v>
      </c>
      <c r="H119" s="21"/>
      <c r="I119" s="5" t="s">
        <v>197</v>
      </c>
      <c r="J119" s="20" t="s">
        <v>88</v>
      </c>
      <c r="K119" s="21"/>
      <c r="L119" s="79" t="s">
        <v>200</v>
      </c>
      <c r="M119" s="7">
        <f>+M120/2</f>
        <v>55</v>
      </c>
      <c r="N119" s="71"/>
      <c r="O119" s="72"/>
      <c r="P119" s="36"/>
      <c r="Q119" s="17"/>
      <c r="R119" s="17"/>
      <c r="S119" s="17"/>
      <c r="T119" s="17"/>
      <c r="U119" s="17"/>
      <c r="V119" s="10"/>
      <c r="W119" s="18"/>
      <c r="X119" s="19"/>
      <c r="Y119" s="19"/>
      <c r="Z119" s="19"/>
    </row>
    <row r="120" spans="2:26" x14ac:dyDescent="0.25">
      <c r="B120" s="109"/>
      <c r="C120" s="24" t="s">
        <v>14</v>
      </c>
      <c r="D120" s="4" t="s">
        <v>15</v>
      </c>
      <c r="E120" s="21"/>
      <c r="F120" s="24" t="s">
        <v>189</v>
      </c>
      <c r="G120" s="57" t="s">
        <v>92</v>
      </c>
      <c r="H120" s="21"/>
      <c r="I120" s="5" t="s">
        <v>198</v>
      </c>
      <c r="J120" s="9">
        <v>250</v>
      </c>
      <c r="K120" s="25"/>
      <c r="L120" s="80" t="s">
        <v>201</v>
      </c>
      <c r="M120" s="7">
        <v>110</v>
      </c>
      <c r="N120" s="84"/>
      <c r="O120" s="73"/>
      <c r="P120" s="36"/>
      <c r="Q120" s="17"/>
      <c r="R120" s="17"/>
      <c r="S120" s="17"/>
      <c r="T120" s="17"/>
      <c r="U120" s="17"/>
      <c r="V120" s="10"/>
      <c r="W120" s="18"/>
      <c r="X120" s="19"/>
      <c r="Y120" s="19"/>
      <c r="Z120" s="19"/>
    </row>
    <row r="121" spans="2:26" ht="16.5" thickBot="1" x14ac:dyDescent="0.3">
      <c r="B121" s="109"/>
      <c r="C121" s="24" t="s">
        <v>188</v>
      </c>
      <c r="D121" s="4" t="s">
        <v>17</v>
      </c>
      <c r="E121" s="21"/>
      <c r="F121" s="24" t="s">
        <v>190</v>
      </c>
      <c r="G121" s="58" t="s">
        <v>93</v>
      </c>
      <c r="H121" s="21"/>
      <c r="I121" s="5" t="s">
        <v>199</v>
      </c>
      <c r="J121" s="16">
        <f>SUM(J120:J120)</f>
        <v>250</v>
      </c>
      <c r="K121" s="21"/>
      <c r="L121" s="80" t="s">
        <v>199</v>
      </c>
      <c r="M121" s="12">
        <f>J121*M119</f>
        <v>13750</v>
      </c>
      <c r="N121" s="85"/>
      <c r="O121" s="74"/>
      <c r="P121" s="36"/>
      <c r="Q121" s="17"/>
      <c r="R121" s="17"/>
      <c r="S121" s="17"/>
      <c r="T121" s="17"/>
      <c r="U121" s="17"/>
      <c r="V121" s="10"/>
      <c r="W121" s="18"/>
      <c r="X121" s="19"/>
      <c r="Y121" s="19"/>
      <c r="Z121" s="19"/>
    </row>
    <row r="122" spans="2:26" ht="17.25" thickTop="1" thickBot="1" x14ac:dyDescent="0.3">
      <c r="B122" s="110"/>
      <c r="C122" s="27"/>
      <c r="D122" s="56"/>
      <c r="E122" s="27"/>
      <c r="F122" s="27"/>
      <c r="G122" s="56"/>
      <c r="H122" s="27"/>
      <c r="I122" s="27"/>
      <c r="J122" s="27"/>
      <c r="K122" s="27"/>
      <c r="L122" s="27"/>
      <c r="M122" s="90"/>
      <c r="N122" s="27"/>
      <c r="O122" s="13"/>
      <c r="P122" s="88"/>
      <c r="Q122" s="17"/>
      <c r="R122" s="17"/>
      <c r="S122" s="17"/>
      <c r="T122" s="17"/>
      <c r="U122" s="17"/>
      <c r="V122" s="10"/>
      <c r="W122" s="18"/>
      <c r="X122" s="19"/>
      <c r="Y122" s="19"/>
      <c r="Z122" s="19"/>
    </row>
    <row r="123" spans="2:26" x14ac:dyDescent="0.25">
      <c r="B123" s="117"/>
      <c r="C123" s="32"/>
      <c r="D123" s="63"/>
      <c r="E123" s="32"/>
      <c r="F123" s="32"/>
      <c r="G123" s="63"/>
      <c r="H123" s="32"/>
      <c r="I123" s="32"/>
      <c r="J123" s="32"/>
      <c r="K123" s="32"/>
      <c r="L123" s="32"/>
      <c r="M123" s="89"/>
      <c r="N123" s="32"/>
      <c r="O123" s="1"/>
      <c r="P123" s="2"/>
      <c r="R123" s="17"/>
    </row>
    <row r="124" spans="2:26" x14ac:dyDescent="0.25">
      <c r="B124" s="118"/>
      <c r="C124" s="22" t="s">
        <v>187</v>
      </c>
      <c r="D124" s="54" t="s">
        <v>90</v>
      </c>
      <c r="E124" s="21"/>
      <c r="F124" s="22" t="s">
        <v>1</v>
      </c>
      <c r="G124" s="54" t="s">
        <v>94</v>
      </c>
      <c r="H124" s="21"/>
      <c r="I124" s="5" t="s">
        <v>197</v>
      </c>
      <c r="J124" s="20" t="s">
        <v>88</v>
      </c>
      <c r="K124" s="21"/>
      <c r="L124" s="79" t="s">
        <v>200</v>
      </c>
      <c r="M124" s="7">
        <f>+M125/2</f>
        <v>67.5</v>
      </c>
      <c r="N124" s="71"/>
      <c r="O124" s="72"/>
      <c r="P124" s="8"/>
      <c r="R124" s="17"/>
    </row>
    <row r="125" spans="2:26" x14ac:dyDescent="0.25">
      <c r="B125" s="118"/>
      <c r="C125" s="24" t="s">
        <v>14</v>
      </c>
      <c r="D125" s="4" t="s">
        <v>15</v>
      </c>
      <c r="E125" s="21"/>
      <c r="F125" s="24" t="s">
        <v>189</v>
      </c>
      <c r="G125" s="59" t="s">
        <v>95</v>
      </c>
      <c r="H125" s="21"/>
      <c r="I125" s="5" t="s">
        <v>198</v>
      </c>
      <c r="J125" s="9">
        <v>460</v>
      </c>
      <c r="K125" s="25"/>
      <c r="L125" s="80" t="s">
        <v>201</v>
      </c>
      <c r="M125" s="7">
        <v>135</v>
      </c>
      <c r="N125" s="84"/>
      <c r="O125" s="73"/>
      <c r="P125" s="8"/>
      <c r="R125" s="17"/>
    </row>
    <row r="126" spans="2:26" ht="16.5" thickBot="1" x14ac:dyDescent="0.3">
      <c r="B126" s="118"/>
      <c r="C126" s="24" t="s">
        <v>188</v>
      </c>
      <c r="D126" s="4" t="s">
        <v>17</v>
      </c>
      <c r="E126" s="21"/>
      <c r="F126" s="24" t="s">
        <v>190</v>
      </c>
      <c r="G126" s="58" t="s">
        <v>96</v>
      </c>
      <c r="H126" s="21"/>
      <c r="I126" s="5" t="s">
        <v>199</v>
      </c>
      <c r="J126" s="16">
        <f>SUM(J125:J125)</f>
        <v>460</v>
      </c>
      <c r="K126" s="21"/>
      <c r="L126" s="80" t="s">
        <v>199</v>
      </c>
      <c r="M126" s="12">
        <f>J126*M124</f>
        <v>31050</v>
      </c>
      <c r="N126" s="85"/>
      <c r="O126" s="74"/>
      <c r="P126" s="8"/>
      <c r="R126" s="17"/>
    </row>
    <row r="127" spans="2:26" ht="17.25" thickTop="1" thickBot="1" x14ac:dyDescent="0.3">
      <c r="B127" s="119"/>
      <c r="C127" s="27"/>
      <c r="D127" s="56"/>
      <c r="E127" s="27"/>
      <c r="F127" s="27"/>
      <c r="G127" s="56"/>
      <c r="H127" s="27"/>
      <c r="I127" s="27"/>
      <c r="J127" s="27"/>
      <c r="K127" s="27"/>
      <c r="L127" s="27"/>
      <c r="M127" s="90"/>
      <c r="N127" s="27"/>
      <c r="O127" s="13"/>
      <c r="P127" s="15"/>
      <c r="R127" s="17"/>
    </row>
    <row r="128" spans="2:26" x14ac:dyDescent="0.25">
      <c r="B128" s="117"/>
      <c r="C128" s="32"/>
      <c r="D128" s="63"/>
      <c r="E128" s="32"/>
      <c r="F128" s="32"/>
      <c r="G128" s="63"/>
      <c r="H128" s="32"/>
      <c r="I128" s="32"/>
      <c r="J128" s="32"/>
      <c r="K128" s="32"/>
      <c r="L128" s="32"/>
      <c r="M128" s="89"/>
      <c r="N128" s="32"/>
      <c r="O128" s="1"/>
      <c r="P128" s="2"/>
      <c r="R128" s="17"/>
    </row>
    <row r="129" spans="2:18" x14ac:dyDescent="0.25">
      <c r="B129" s="118"/>
      <c r="C129" s="22" t="s">
        <v>187</v>
      </c>
      <c r="D129" s="54" t="s">
        <v>90</v>
      </c>
      <c r="E129" s="21"/>
      <c r="F129" s="22" t="s">
        <v>1</v>
      </c>
      <c r="G129" s="54" t="s">
        <v>97</v>
      </c>
      <c r="H129" s="21"/>
      <c r="I129" s="5" t="s">
        <v>197</v>
      </c>
      <c r="J129" s="20" t="s">
        <v>88</v>
      </c>
      <c r="K129" s="21"/>
      <c r="L129" s="79" t="s">
        <v>200</v>
      </c>
      <c r="M129" s="82">
        <f>+M130/2</f>
        <v>55</v>
      </c>
      <c r="N129" s="71"/>
      <c r="O129" s="72"/>
      <c r="P129" s="8"/>
      <c r="R129" s="17"/>
    </row>
    <row r="130" spans="2:18" x14ac:dyDescent="0.25">
      <c r="B130" s="118"/>
      <c r="C130" s="24" t="s">
        <v>14</v>
      </c>
      <c r="D130" s="4" t="s">
        <v>15</v>
      </c>
      <c r="E130" s="21"/>
      <c r="F130" s="24" t="s">
        <v>189</v>
      </c>
      <c r="G130" s="58" t="s">
        <v>98</v>
      </c>
      <c r="H130" s="21"/>
      <c r="I130" s="5" t="s">
        <v>198</v>
      </c>
      <c r="J130" s="9">
        <v>135</v>
      </c>
      <c r="K130" s="25"/>
      <c r="L130" s="80" t="s">
        <v>201</v>
      </c>
      <c r="M130" s="7">
        <v>110</v>
      </c>
      <c r="N130" s="84"/>
      <c r="O130" s="73"/>
      <c r="P130" s="8"/>
      <c r="R130" s="17"/>
    </row>
    <row r="131" spans="2:18" ht="16.5" thickBot="1" x14ac:dyDescent="0.3">
      <c r="B131" s="118"/>
      <c r="C131" s="24" t="s">
        <v>188</v>
      </c>
      <c r="D131" s="4" t="s">
        <v>17</v>
      </c>
      <c r="E131" s="21"/>
      <c r="F131" s="24" t="s">
        <v>190</v>
      </c>
      <c r="G131" s="58" t="s">
        <v>99</v>
      </c>
      <c r="H131" s="21"/>
      <c r="I131" s="5" t="s">
        <v>199</v>
      </c>
      <c r="J131" s="16">
        <f>SUM(J130:J130)</f>
        <v>135</v>
      </c>
      <c r="K131" s="21"/>
      <c r="L131" s="80" t="s">
        <v>199</v>
      </c>
      <c r="M131" s="12">
        <f>J131*M129</f>
        <v>7425</v>
      </c>
      <c r="N131" s="85"/>
      <c r="O131" s="74"/>
      <c r="P131" s="8"/>
      <c r="R131" s="17"/>
    </row>
    <row r="132" spans="2:18" ht="17.25" thickTop="1" thickBot="1" x14ac:dyDescent="0.3">
      <c r="B132" s="119"/>
      <c r="C132" s="27"/>
      <c r="D132" s="56"/>
      <c r="E132" s="27"/>
      <c r="F132" s="27"/>
      <c r="G132" s="56"/>
      <c r="H132" s="27"/>
      <c r="I132" s="27"/>
      <c r="J132" s="27"/>
      <c r="K132" s="27"/>
      <c r="L132" s="27"/>
      <c r="M132" s="90"/>
      <c r="N132" s="27"/>
      <c r="O132" s="13"/>
      <c r="P132" s="15"/>
      <c r="R132" s="17"/>
    </row>
    <row r="133" spans="2:18" x14ac:dyDescent="0.25">
      <c r="B133" s="117"/>
      <c r="C133" s="32"/>
      <c r="D133" s="63"/>
      <c r="E133" s="32"/>
      <c r="F133" s="32"/>
      <c r="G133" s="63"/>
      <c r="H133" s="32"/>
      <c r="I133" s="32"/>
      <c r="J133" s="32"/>
      <c r="K133" s="32"/>
      <c r="L133" s="32"/>
      <c r="M133" s="89"/>
      <c r="N133" s="32"/>
      <c r="O133" s="1"/>
      <c r="P133" s="2"/>
      <c r="R133" s="17"/>
    </row>
    <row r="134" spans="2:18" x14ac:dyDescent="0.25">
      <c r="B134" s="118"/>
      <c r="C134" s="22" t="s">
        <v>187</v>
      </c>
      <c r="D134" s="54" t="s">
        <v>100</v>
      </c>
      <c r="E134" s="21"/>
      <c r="F134" s="22" t="s">
        <v>1</v>
      </c>
      <c r="G134" s="54" t="s">
        <v>101</v>
      </c>
      <c r="H134" s="21"/>
      <c r="I134" s="5" t="s">
        <v>197</v>
      </c>
      <c r="J134" s="20" t="s">
        <v>88</v>
      </c>
      <c r="K134" s="21"/>
      <c r="L134" s="79" t="s">
        <v>200</v>
      </c>
      <c r="M134" s="82">
        <f>+M135/2</f>
        <v>80</v>
      </c>
      <c r="N134" s="71"/>
      <c r="O134" s="72"/>
      <c r="P134" s="8"/>
      <c r="R134" s="17"/>
    </row>
    <row r="135" spans="2:18" x14ac:dyDescent="0.25">
      <c r="B135" s="118"/>
      <c r="C135" s="24" t="s">
        <v>14</v>
      </c>
      <c r="D135" s="4" t="s">
        <v>102</v>
      </c>
      <c r="E135" s="21"/>
      <c r="F135" s="24" t="s">
        <v>189</v>
      </c>
      <c r="G135" s="58" t="s">
        <v>103</v>
      </c>
      <c r="H135" s="21"/>
      <c r="I135" s="5" t="s">
        <v>198</v>
      </c>
      <c r="J135" s="9">
        <v>300</v>
      </c>
      <c r="K135" s="25"/>
      <c r="L135" s="80" t="s">
        <v>201</v>
      </c>
      <c r="M135" s="82">
        <v>160</v>
      </c>
      <c r="N135" s="84"/>
      <c r="O135" s="84"/>
      <c r="P135" s="8"/>
      <c r="R135" s="17"/>
    </row>
    <row r="136" spans="2:18" ht="16.5" thickBot="1" x14ac:dyDescent="0.3">
      <c r="B136" s="118"/>
      <c r="C136" s="24" t="s">
        <v>188</v>
      </c>
      <c r="D136" s="4" t="s">
        <v>17</v>
      </c>
      <c r="E136" s="21"/>
      <c r="F136" s="24" t="s">
        <v>190</v>
      </c>
      <c r="G136" s="58" t="s">
        <v>104</v>
      </c>
      <c r="H136" s="21"/>
      <c r="I136" s="5" t="s">
        <v>199</v>
      </c>
      <c r="J136" s="16">
        <f>SUM(J135:J135)</f>
        <v>300</v>
      </c>
      <c r="K136" s="21"/>
      <c r="L136" s="80" t="s">
        <v>199</v>
      </c>
      <c r="M136" s="12">
        <f>J136*M134</f>
        <v>24000</v>
      </c>
      <c r="N136" s="85"/>
      <c r="O136" s="74"/>
      <c r="P136" s="8"/>
      <c r="R136" s="17"/>
    </row>
    <row r="137" spans="2:18" ht="17.25" thickTop="1" thickBot="1" x14ac:dyDescent="0.3">
      <c r="B137" s="119"/>
      <c r="C137" s="27"/>
      <c r="D137" s="56"/>
      <c r="E137" s="27"/>
      <c r="F137" s="27"/>
      <c r="G137" s="56"/>
      <c r="H137" s="27"/>
      <c r="I137" s="27"/>
      <c r="J137" s="27"/>
      <c r="K137" s="27"/>
      <c r="L137" s="27"/>
      <c r="M137" s="90"/>
      <c r="N137" s="27"/>
      <c r="O137" s="13"/>
      <c r="P137" s="15"/>
      <c r="R137" s="17"/>
    </row>
    <row r="138" spans="2:18" x14ac:dyDescent="0.25">
      <c r="B138" s="117"/>
      <c r="C138" s="32"/>
      <c r="D138" s="63"/>
      <c r="E138" s="32"/>
      <c r="F138" s="32"/>
      <c r="G138" s="63"/>
      <c r="H138" s="32"/>
      <c r="I138" s="32"/>
      <c r="J138" s="32"/>
      <c r="K138" s="32"/>
      <c r="L138" s="32"/>
      <c r="M138" s="89"/>
      <c r="N138" s="32"/>
      <c r="O138" s="1"/>
      <c r="P138" s="2"/>
      <c r="R138" s="17"/>
    </row>
    <row r="139" spans="2:18" x14ac:dyDescent="0.25">
      <c r="B139" s="118"/>
      <c r="C139" s="22" t="s">
        <v>187</v>
      </c>
      <c r="D139" s="54" t="s">
        <v>105</v>
      </c>
      <c r="E139" s="21"/>
      <c r="F139" s="22" t="s">
        <v>1</v>
      </c>
      <c r="G139" s="54" t="s">
        <v>106</v>
      </c>
      <c r="H139" s="21"/>
      <c r="I139" s="5" t="s">
        <v>197</v>
      </c>
      <c r="J139" s="20" t="s">
        <v>88</v>
      </c>
      <c r="K139" s="21"/>
      <c r="L139" s="79" t="s">
        <v>200</v>
      </c>
      <c r="M139" s="82">
        <f>+M140/2</f>
        <v>60</v>
      </c>
      <c r="N139" s="71"/>
      <c r="O139" s="72"/>
      <c r="P139" s="8"/>
      <c r="R139" s="17"/>
    </row>
    <row r="140" spans="2:18" x14ac:dyDescent="0.25">
      <c r="B140" s="118"/>
      <c r="C140" s="24" t="s">
        <v>14</v>
      </c>
      <c r="D140" s="4" t="s">
        <v>102</v>
      </c>
      <c r="E140" s="21"/>
      <c r="F140" s="24" t="s">
        <v>189</v>
      </c>
      <c r="G140" s="58" t="s">
        <v>107</v>
      </c>
      <c r="H140" s="21"/>
      <c r="I140" s="5" t="s">
        <v>198</v>
      </c>
      <c r="J140" s="9">
        <v>760</v>
      </c>
      <c r="K140" s="25"/>
      <c r="L140" s="80" t="s">
        <v>201</v>
      </c>
      <c r="M140" s="82">
        <v>120</v>
      </c>
      <c r="N140" s="84"/>
      <c r="O140" s="84"/>
      <c r="P140" s="8"/>
      <c r="R140" s="17"/>
    </row>
    <row r="141" spans="2:18" ht="16.5" thickBot="1" x14ac:dyDescent="0.3">
      <c r="B141" s="118"/>
      <c r="C141" s="24" t="s">
        <v>188</v>
      </c>
      <c r="D141" s="4" t="s">
        <v>17</v>
      </c>
      <c r="E141" s="21"/>
      <c r="F141" s="24" t="s">
        <v>190</v>
      </c>
      <c r="G141" s="58" t="s">
        <v>108</v>
      </c>
      <c r="H141" s="21"/>
      <c r="I141" s="5" t="s">
        <v>199</v>
      </c>
      <c r="J141" s="16">
        <f>SUM(J140:J140)</f>
        <v>760</v>
      </c>
      <c r="K141" s="21"/>
      <c r="L141" s="80" t="s">
        <v>199</v>
      </c>
      <c r="M141" s="12">
        <f>J141*M139</f>
        <v>45600</v>
      </c>
      <c r="N141" s="85"/>
      <c r="O141" s="74"/>
      <c r="P141" s="8"/>
      <c r="R141" s="17"/>
    </row>
    <row r="142" spans="2:18" ht="17.25" thickTop="1" thickBot="1" x14ac:dyDescent="0.3">
      <c r="B142" s="119"/>
      <c r="C142" s="27"/>
      <c r="D142" s="56"/>
      <c r="E142" s="27"/>
      <c r="F142" s="27"/>
      <c r="G142" s="56"/>
      <c r="H142" s="27"/>
      <c r="I142" s="27"/>
      <c r="J142" s="27"/>
      <c r="K142" s="27"/>
      <c r="L142" s="27"/>
      <c r="M142" s="90"/>
      <c r="N142" s="27"/>
      <c r="O142" s="13"/>
      <c r="P142" s="15"/>
      <c r="R142" s="17"/>
    </row>
    <row r="143" spans="2:18" x14ac:dyDescent="0.25">
      <c r="B143" s="117"/>
      <c r="C143" s="32"/>
      <c r="D143" s="63"/>
      <c r="E143" s="32"/>
      <c r="F143" s="32"/>
      <c r="G143" s="63"/>
      <c r="H143" s="32"/>
      <c r="I143" s="32"/>
      <c r="J143" s="32"/>
      <c r="K143" s="32"/>
      <c r="L143" s="32"/>
      <c r="M143" s="89"/>
      <c r="N143" s="32"/>
      <c r="O143" s="1"/>
      <c r="P143" s="2"/>
      <c r="R143" s="17"/>
    </row>
    <row r="144" spans="2:18" x14ac:dyDescent="0.25">
      <c r="B144" s="118"/>
      <c r="C144" s="22" t="s">
        <v>187</v>
      </c>
      <c r="D144" s="54" t="s">
        <v>109</v>
      </c>
      <c r="E144" s="21"/>
      <c r="F144" s="22" t="s">
        <v>1</v>
      </c>
      <c r="G144" s="54" t="s">
        <v>110</v>
      </c>
      <c r="H144" s="21"/>
      <c r="I144" s="5" t="s">
        <v>197</v>
      </c>
      <c r="J144" s="20" t="s">
        <v>88</v>
      </c>
      <c r="K144" s="21"/>
      <c r="L144" s="79" t="s">
        <v>200</v>
      </c>
      <c r="M144" s="82">
        <f>+M145/2</f>
        <v>40</v>
      </c>
      <c r="N144" s="71"/>
      <c r="O144" s="72"/>
      <c r="P144" s="8"/>
      <c r="R144" s="17"/>
    </row>
    <row r="145" spans="2:18" x14ac:dyDescent="0.25">
      <c r="B145" s="118"/>
      <c r="C145" s="24" t="s">
        <v>14</v>
      </c>
      <c r="D145" s="4" t="s">
        <v>15</v>
      </c>
      <c r="E145" s="21"/>
      <c r="F145" s="24" t="s">
        <v>189</v>
      </c>
      <c r="G145" s="57">
        <v>992</v>
      </c>
      <c r="H145" s="21"/>
      <c r="I145" s="5" t="s">
        <v>198</v>
      </c>
      <c r="J145" s="9">
        <v>85</v>
      </c>
      <c r="K145" s="25"/>
      <c r="L145" s="80" t="s">
        <v>201</v>
      </c>
      <c r="M145" s="82">
        <v>80</v>
      </c>
      <c r="N145" s="84"/>
      <c r="O145" s="84"/>
      <c r="P145" s="8"/>
      <c r="R145" s="17"/>
    </row>
    <row r="146" spans="2:18" ht="16.5" thickBot="1" x14ac:dyDescent="0.3">
      <c r="B146" s="118"/>
      <c r="C146" s="24" t="s">
        <v>188</v>
      </c>
      <c r="D146" s="4" t="s">
        <v>17</v>
      </c>
      <c r="E146" s="21"/>
      <c r="F146" s="24" t="s">
        <v>190</v>
      </c>
      <c r="G146" s="58" t="s">
        <v>111</v>
      </c>
      <c r="H146" s="21"/>
      <c r="I146" s="5" t="s">
        <v>199</v>
      </c>
      <c r="J146" s="16">
        <f>SUM(J145:J145)</f>
        <v>85</v>
      </c>
      <c r="K146" s="21"/>
      <c r="L146" s="80" t="s">
        <v>199</v>
      </c>
      <c r="M146" s="12">
        <f>J146*M144</f>
        <v>3400</v>
      </c>
      <c r="N146" s="85"/>
      <c r="O146" s="74"/>
      <c r="P146" s="8"/>
      <c r="R146" s="17"/>
    </row>
    <row r="147" spans="2:18" ht="17.25" thickTop="1" thickBot="1" x14ac:dyDescent="0.3">
      <c r="B147" s="119"/>
      <c r="C147" s="27"/>
      <c r="D147" s="56"/>
      <c r="E147" s="27"/>
      <c r="F147" s="27"/>
      <c r="G147" s="56"/>
      <c r="H147" s="27"/>
      <c r="I147" s="27"/>
      <c r="J147" s="27"/>
      <c r="K147" s="27"/>
      <c r="L147" s="27"/>
      <c r="M147" s="90"/>
      <c r="N147" s="27"/>
      <c r="O147" s="13"/>
      <c r="P147" s="15"/>
      <c r="R147" s="17"/>
    </row>
    <row r="148" spans="2:18" x14ac:dyDescent="0.25">
      <c r="B148" s="117"/>
      <c r="C148" s="32"/>
      <c r="D148" s="63"/>
      <c r="E148" s="32"/>
      <c r="F148" s="32"/>
      <c r="G148" s="63"/>
      <c r="H148" s="32"/>
      <c r="I148" s="32"/>
      <c r="J148" s="32"/>
      <c r="K148" s="32"/>
      <c r="L148" s="32"/>
      <c r="M148" s="89"/>
      <c r="N148" s="32"/>
      <c r="O148" s="1"/>
      <c r="P148" s="2"/>
      <c r="R148" s="17"/>
    </row>
    <row r="149" spans="2:18" x14ac:dyDescent="0.25">
      <c r="B149" s="118"/>
      <c r="C149" s="22" t="s">
        <v>187</v>
      </c>
      <c r="D149" s="54" t="s">
        <v>100</v>
      </c>
      <c r="E149" s="21"/>
      <c r="F149" s="22" t="s">
        <v>1</v>
      </c>
      <c r="G149" s="54" t="s">
        <v>112</v>
      </c>
      <c r="H149" s="21"/>
      <c r="I149" s="5" t="s">
        <v>197</v>
      </c>
      <c r="J149" s="20" t="s">
        <v>88</v>
      </c>
      <c r="K149" s="21"/>
      <c r="L149" s="79" t="s">
        <v>200</v>
      </c>
      <c r="M149" s="83">
        <f>+M150/2</f>
        <v>50</v>
      </c>
      <c r="N149" s="71"/>
      <c r="O149" s="72"/>
      <c r="P149" s="8"/>
      <c r="R149" s="17"/>
    </row>
    <row r="150" spans="2:18" x14ac:dyDescent="0.25">
      <c r="B150" s="118"/>
      <c r="C150" s="24" t="s">
        <v>14</v>
      </c>
      <c r="D150" s="4" t="s">
        <v>73</v>
      </c>
      <c r="E150" s="21"/>
      <c r="F150" s="24" t="s">
        <v>189</v>
      </c>
      <c r="G150" s="62" t="s">
        <v>95</v>
      </c>
      <c r="H150" s="21"/>
      <c r="I150" s="5" t="s">
        <v>198</v>
      </c>
      <c r="J150" s="9">
        <v>85</v>
      </c>
      <c r="K150" s="25"/>
      <c r="L150" s="80" t="s">
        <v>201</v>
      </c>
      <c r="M150" s="82">
        <v>100</v>
      </c>
      <c r="N150" s="84"/>
      <c r="O150" s="73"/>
      <c r="P150" s="8"/>
      <c r="R150" s="17"/>
    </row>
    <row r="151" spans="2:18" ht="16.5" thickBot="1" x14ac:dyDescent="0.3">
      <c r="B151" s="118"/>
      <c r="C151" s="24" t="s">
        <v>188</v>
      </c>
      <c r="D151" s="4" t="s">
        <v>17</v>
      </c>
      <c r="E151" s="21"/>
      <c r="F151" s="24" t="s">
        <v>190</v>
      </c>
      <c r="G151" s="58" t="s">
        <v>96</v>
      </c>
      <c r="H151" s="21"/>
      <c r="I151" s="5" t="s">
        <v>199</v>
      </c>
      <c r="J151" s="16">
        <f>SUM(J150:J150)</f>
        <v>85</v>
      </c>
      <c r="K151" s="21"/>
      <c r="L151" s="80" t="s">
        <v>199</v>
      </c>
      <c r="M151" s="12">
        <f>J151*M149</f>
        <v>4250</v>
      </c>
      <c r="N151" s="85"/>
      <c r="O151" s="74"/>
      <c r="P151" s="8"/>
      <c r="R151" s="17"/>
    </row>
    <row r="152" spans="2:18" ht="17.25" thickTop="1" thickBot="1" x14ac:dyDescent="0.3">
      <c r="B152" s="119"/>
      <c r="C152" s="27"/>
      <c r="D152" s="56"/>
      <c r="E152" s="27"/>
      <c r="F152" s="27"/>
      <c r="G152" s="56"/>
      <c r="H152" s="27"/>
      <c r="I152" s="27"/>
      <c r="J152" s="27"/>
      <c r="K152" s="27"/>
      <c r="L152" s="27"/>
      <c r="M152" s="90"/>
      <c r="N152" s="27"/>
      <c r="O152" s="13"/>
      <c r="P152" s="15"/>
      <c r="R152" s="17"/>
    </row>
    <row r="153" spans="2:18" x14ac:dyDescent="0.25">
      <c r="B153" s="117"/>
      <c r="C153" s="32"/>
      <c r="D153" s="63"/>
      <c r="E153" s="32"/>
      <c r="F153" s="32"/>
      <c r="G153" s="63"/>
      <c r="H153" s="32"/>
      <c r="I153" s="32"/>
      <c r="J153" s="32"/>
      <c r="K153" s="32"/>
      <c r="L153" s="32"/>
      <c r="M153" s="89"/>
      <c r="N153" s="32"/>
      <c r="O153" s="1"/>
      <c r="P153" s="2"/>
      <c r="R153" s="17"/>
    </row>
    <row r="154" spans="2:18" x14ac:dyDescent="0.25">
      <c r="B154" s="118"/>
      <c r="C154" s="22" t="s">
        <v>187</v>
      </c>
      <c r="D154" s="54" t="s">
        <v>100</v>
      </c>
      <c r="E154" s="21"/>
      <c r="F154" s="22" t="s">
        <v>1</v>
      </c>
      <c r="G154" s="54" t="s">
        <v>113</v>
      </c>
      <c r="H154" s="21"/>
      <c r="I154" s="5" t="s">
        <v>197</v>
      </c>
      <c r="J154" s="20" t="s">
        <v>88</v>
      </c>
      <c r="K154" s="21"/>
      <c r="L154" s="79" t="s">
        <v>200</v>
      </c>
      <c r="M154" s="83">
        <f>+M155/2</f>
        <v>45</v>
      </c>
      <c r="N154" s="71"/>
      <c r="O154" s="72"/>
      <c r="P154" s="8"/>
      <c r="R154" s="17"/>
    </row>
    <row r="155" spans="2:18" x14ac:dyDescent="0.25">
      <c r="B155" s="118"/>
      <c r="C155" s="24" t="s">
        <v>14</v>
      </c>
      <c r="D155" s="4" t="s">
        <v>73</v>
      </c>
      <c r="E155" s="21"/>
      <c r="F155" s="24" t="s">
        <v>189</v>
      </c>
      <c r="G155" s="62" t="s">
        <v>95</v>
      </c>
      <c r="H155" s="21"/>
      <c r="I155" s="5" t="s">
        <v>198</v>
      </c>
      <c r="J155" s="9">
        <v>10</v>
      </c>
      <c r="K155" s="25"/>
      <c r="L155" s="80" t="s">
        <v>201</v>
      </c>
      <c r="M155" s="82">
        <v>90</v>
      </c>
      <c r="N155" s="84"/>
      <c r="O155" s="84"/>
      <c r="P155" s="8"/>
      <c r="R155" s="17"/>
    </row>
    <row r="156" spans="2:18" ht="16.5" thickBot="1" x14ac:dyDescent="0.3">
      <c r="B156" s="118"/>
      <c r="C156" s="24" t="s">
        <v>188</v>
      </c>
      <c r="D156" s="4" t="s">
        <v>17</v>
      </c>
      <c r="E156" s="21"/>
      <c r="F156" s="24" t="s">
        <v>190</v>
      </c>
      <c r="G156" s="58" t="s">
        <v>96</v>
      </c>
      <c r="H156" s="21"/>
      <c r="I156" s="5" t="s">
        <v>199</v>
      </c>
      <c r="J156" s="16">
        <f>SUM(J155:J155)</f>
        <v>10</v>
      </c>
      <c r="K156" s="21"/>
      <c r="L156" s="80" t="s">
        <v>199</v>
      </c>
      <c r="M156" s="12">
        <f>J156*M154</f>
        <v>450</v>
      </c>
      <c r="N156" s="85"/>
      <c r="O156" s="74"/>
      <c r="P156" s="8"/>
      <c r="R156" s="17"/>
    </row>
    <row r="157" spans="2:18" ht="17.25" thickTop="1" thickBot="1" x14ac:dyDescent="0.3">
      <c r="B157" s="119"/>
      <c r="C157" s="27"/>
      <c r="D157" s="56"/>
      <c r="E157" s="27"/>
      <c r="F157" s="27"/>
      <c r="G157" s="56"/>
      <c r="H157" s="27"/>
      <c r="I157" s="27"/>
      <c r="J157" s="27"/>
      <c r="K157" s="27"/>
      <c r="L157" s="27"/>
      <c r="M157" s="90"/>
      <c r="N157" s="27"/>
      <c r="O157" s="13"/>
      <c r="P157" s="15"/>
      <c r="R157" s="17"/>
    </row>
    <row r="158" spans="2:18" x14ac:dyDescent="0.25">
      <c r="B158" s="117"/>
      <c r="C158" s="32"/>
      <c r="D158" s="63"/>
      <c r="E158" s="32"/>
      <c r="F158" s="32"/>
      <c r="G158" s="63"/>
      <c r="H158" s="32"/>
      <c r="I158" s="32"/>
      <c r="J158" s="32"/>
      <c r="K158" s="32"/>
      <c r="L158" s="32"/>
      <c r="M158" s="89"/>
      <c r="N158" s="32"/>
      <c r="O158" s="1"/>
      <c r="P158" s="2"/>
      <c r="R158" s="17"/>
    </row>
    <row r="159" spans="2:18" x14ac:dyDescent="0.25">
      <c r="B159" s="118"/>
      <c r="C159" s="22" t="s">
        <v>187</v>
      </c>
      <c r="D159" s="54" t="s">
        <v>100</v>
      </c>
      <c r="E159" s="21"/>
      <c r="F159" s="22" t="s">
        <v>1</v>
      </c>
      <c r="G159" s="54" t="s">
        <v>114</v>
      </c>
      <c r="H159" s="21"/>
      <c r="I159" s="5" t="s">
        <v>197</v>
      </c>
      <c r="J159" s="20" t="s">
        <v>88</v>
      </c>
      <c r="K159" s="21"/>
      <c r="L159" s="79" t="s">
        <v>200</v>
      </c>
      <c r="M159" s="83">
        <f>+M160/2</f>
        <v>52.5</v>
      </c>
      <c r="N159" s="71"/>
      <c r="O159" s="72"/>
      <c r="P159" s="8"/>
      <c r="R159" s="17"/>
    </row>
    <row r="160" spans="2:18" x14ac:dyDescent="0.25">
      <c r="B160" s="118"/>
      <c r="C160" s="24" t="s">
        <v>14</v>
      </c>
      <c r="D160" s="4" t="s">
        <v>73</v>
      </c>
      <c r="E160" s="21"/>
      <c r="F160" s="24" t="s">
        <v>189</v>
      </c>
      <c r="G160" s="57" t="s">
        <v>115</v>
      </c>
      <c r="H160" s="21"/>
      <c r="I160" s="5" t="s">
        <v>198</v>
      </c>
      <c r="J160" s="9">
        <v>55</v>
      </c>
      <c r="K160" s="25"/>
      <c r="L160" s="80" t="s">
        <v>201</v>
      </c>
      <c r="M160" s="82">
        <v>105</v>
      </c>
      <c r="N160" s="84"/>
      <c r="O160" s="84"/>
      <c r="P160" s="8"/>
      <c r="R160" s="17"/>
    </row>
    <row r="161" spans="2:19" ht="16.5" thickBot="1" x14ac:dyDescent="0.3">
      <c r="B161" s="118"/>
      <c r="C161" s="24" t="s">
        <v>188</v>
      </c>
      <c r="D161" s="4" t="s">
        <v>17</v>
      </c>
      <c r="E161" s="21"/>
      <c r="F161" s="24" t="s">
        <v>190</v>
      </c>
      <c r="G161" s="58" t="s">
        <v>116</v>
      </c>
      <c r="H161" s="21"/>
      <c r="I161" s="5" t="s">
        <v>199</v>
      </c>
      <c r="J161" s="16">
        <f>SUM(J160:J160)</f>
        <v>55</v>
      </c>
      <c r="K161" s="21"/>
      <c r="L161" s="80" t="s">
        <v>199</v>
      </c>
      <c r="M161" s="12">
        <f>J161*M159</f>
        <v>2887.5</v>
      </c>
      <c r="N161" s="85"/>
      <c r="O161" s="74"/>
      <c r="P161" s="8"/>
      <c r="R161" s="17"/>
    </row>
    <row r="162" spans="2:19" ht="17.25" thickTop="1" thickBot="1" x14ac:dyDescent="0.3">
      <c r="B162" s="119"/>
      <c r="C162" s="27"/>
      <c r="D162" s="56"/>
      <c r="E162" s="27"/>
      <c r="F162" s="27"/>
      <c r="G162" s="56"/>
      <c r="H162" s="27"/>
      <c r="I162" s="27"/>
      <c r="J162" s="27"/>
      <c r="K162" s="27"/>
      <c r="L162" s="27"/>
      <c r="M162" s="90"/>
      <c r="N162" s="27"/>
      <c r="O162" s="13"/>
      <c r="P162" s="15"/>
      <c r="R162" s="106"/>
    </row>
    <row r="163" spans="2:19" ht="16.5" thickBot="1" x14ac:dyDescent="0.3">
      <c r="B163" s="29"/>
      <c r="C163" s="21"/>
      <c r="D163" s="55"/>
      <c r="E163" s="21"/>
      <c r="F163" s="21"/>
      <c r="G163" s="55"/>
      <c r="H163" s="21"/>
      <c r="I163" s="21"/>
      <c r="J163" s="21"/>
      <c r="K163" s="21"/>
      <c r="L163" s="21"/>
      <c r="M163" s="21"/>
      <c r="N163" s="21"/>
    </row>
    <row r="164" spans="2:19" x14ac:dyDescent="0.25">
      <c r="B164" s="108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</row>
    <row r="165" spans="2:19" x14ac:dyDescent="0.25">
      <c r="B165" s="109"/>
      <c r="C165" s="3" t="s">
        <v>187</v>
      </c>
      <c r="D165" s="4" t="s">
        <v>191</v>
      </c>
      <c r="F165" s="3" t="s">
        <v>1</v>
      </c>
      <c r="G165" s="4" t="s">
        <v>117</v>
      </c>
      <c r="I165" s="5" t="s">
        <v>197</v>
      </c>
      <c r="J165" s="20">
        <v>4</v>
      </c>
      <c r="K165" s="20">
        <v>6</v>
      </c>
      <c r="L165" s="30"/>
      <c r="M165" s="30"/>
      <c r="O165" s="5" t="s">
        <v>200</v>
      </c>
      <c r="P165" s="91">
        <f>+P166/2</f>
        <v>15</v>
      </c>
      <c r="Q165" s="71"/>
      <c r="R165" s="72"/>
      <c r="S165" s="8"/>
    </row>
    <row r="166" spans="2:19" x14ac:dyDescent="0.25">
      <c r="B166" s="109"/>
      <c r="C166" s="3" t="s">
        <v>14</v>
      </c>
      <c r="D166" s="4" t="s">
        <v>15</v>
      </c>
      <c r="F166" s="3" t="s">
        <v>189</v>
      </c>
      <c r="G166" s="4" t="s">
        <v>118</v>
      </c>
      <c r="I166" s="5" t="s">
        <v>198</v>
      </c>
      <c r="J166" s="9">
        <v>250</v>
      </c>
      <c r="K166" s="9">
        <v>80</v>
      </c>
      <c r="L166" s="17"/>
      <c r="M166" s="17"/>
      <c r="N166" s="10"/>
      <c r="O166" s="5" t="s">
        <v>201</v>
      </c>
      <c r="P166" s="91">
        <v>30</v>
      </c>
      <c r="Q166" s="84"/>
      <c r="R166" s="84"/>
      <c r="S166" s="8"/>
    </row>
    <row r="167" spans="2:19" ht="16.5" thickBot="1" x14ac:dyDescent="0.3">
      <c r="B167" s="109"/>
      <c r="C167" s="3" t="s">
        <v>188</v>
      </c>
      <c r="D167" s="4" t="s">
        <v>27</v>
      </c>
      <c r="F167" s="3" t="s">
        <v>190</v>
      </c>
      <c r="G167" s="4" t="s">
        <v>119</v>
      </c>
      <c r="I167" s="5" t="s">
        <v>199</v>
      </c>
      <c r="J167" s="116">
        <f>SUM(J166:M166)</f>
        <v>330</v>
      </c>
      <c r="K167" s="116"/>
      <c r="L167" s="10"/>
      <c r="M167" s="10"/>
      <c r="O167" s="5" t="s">
        <v>199</v>
      </c>
      <c r="P167" s="76">
        <f>J167*P165</f>
        <v>4950</v>
      </c>
      <c r="Q167" s="85"/>
      <c r="R167" s="74"/>
      <c r="S167" s="8"/>
    </row>
    <row r="168" spans="2:19" ht="17.25" thickTop="1" thickBot="1" x14ac:dyDescent="0.3">
      <c r="B168" s="110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5"/>
    </row>
    <row r="169" spans="2:19" x14ac:dyDescent="0.25">
      <c r="B169" s="108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</row>
    <row r="170" spans="2:19" x14ac:dyDescent="0.25">
      <c r="B170" s="109"/>
      <c r="C170" s="3" t="s">
        <v>187</v>
      </c>
      <c r="D170" s="4" t="s">
        <v>191</v>
      </c>
      <c r="F170" s="3" t="s">
        <v>1</v>
      </c>
      <c r="G170" s="4" t="s">
        <v>120</v>
      </c>
      <c r="I170" s="5" t="s">
        <v>197</v>
      </c>
      <c r="J170" s="20">
        <v>4</v>
      </c>
      <c r="K170" s="20">
        <v>6</v>
      </c>
      <c r="L170" s="30"/>
      <c r="M170" s="30"/>
      <c r="O170" s="5" t="s">
        <v>200</v>
      </c>
      <c r="P170" s="75">
        <f>+P171/2</f>
        <v>10</v>
      </c>
      <c r="Q170" s="71"/>
      <c r="R170" s="72"/>
      <c r="S170" s="8"/>
    </row>
    <row r="171" spans="2:19" x14ac:dyDescent="0.25">
      <c r="B171" s="109"/>
      <c r="C171" s="3" t="s">
        <v>14</v>
      </c>
      <c r="D171" s="4" t="s">
        <v>15</v>
      </c>
      <c r="F171" s="3" t="s">
        <v>189</v>
      </c>
      <c r="G171" s="60" t="s">
        <v>121</v>
      </c>
      <c r="I171" s="5" t="s">
        <v>198</v>
      </c>
      <c r="J171" s="9">
        <v>30</v>
      </c>
      <c r="K171" s="9">
        <v>270</v>
      </c>
      <c r="L171" s="17"/>
      <c r="M171" s="17"/>
      <c r="N171" s="10"/>
      <c r="O171" s="5" t="s">
        <v>201</v>
      </c>
      <c r="P171" s="75">
        <v>20</v>
      </c>
      <c r="Q171" s="84"/>
      <c r="R171" s="84"/>
      <c r="S171" s="8"/>
    </row>
    <row r="172" spans="2:19" ht="16.5" thickBot="1" x14ac:dyDescent="0.3">
      <c r="B172" s="109"/>
      <c r="C172" s="3" t="s">
        <v>188</v>
      </c>
      <c r="D172" s="4" t="s">
        <v>17</v>
      </c>
      <c r="F172" s="3" t="s">
        <v>190</v>
      </c>
      <c r="G172" s="4" t="s">
        <v>122</v>
      </c>
      <c r="I172" s="5" t="s">
        <v>199</v>
      </c>
      <c r="J172" s="116">
        <f>SUM(J171:M171)</f>
        <v>300</v>
      </c>
      <c r="K172" s="116"/>
      <c r="L172" s="10"/>
      <c r="M172" s="10"/>
      <c r="O172" s="5" t="s">
        <v>199</v>
      </c>
      <c r="P172" s="76">
        <f>J172*P170</f>
        <v>3000</v>
      </c>
      <c r="Q172" s="85"/>
      <c r="R172" s="74"/>
      <c r="S172" s="8"/>
    </row>
    <row r="173" spans="2:19" ht="17.25" thickTop="1" thickBot="1" x14ac:dyDescent="0.3">
      <c r="B173" s="110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5"/>
    </row>
    <row r="174" spans="2:19" x14ac:dyDescent="0.25">
      <c r="B174" s="117"/>
      <c r="C174" s="32"/>
      <c r="D174" s="63"/>
      <c r="E174" s="32"/>
      <c r="F174" s="32"/>
      <c r="G174" s="63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1"/>
      <c r="S174" s="2"/>
    </row>
    <row r="175" spans="2:19" x14ac:dyDescent="0.25">
      <c r="B175" s="118"/>
      <c r="C175" s="22" t="s">
        <v>187</v>
      </c>
      <c r="D175" s="4" t="s">
        <v>191</v>
      </c>
      <c r="E175" s="21"/>
      <c r="F175" s="22" t="s">
        <v>1</v>
      </c>
      <c r="G175" s="54" t="s">
        <v>123</v>
      </c>
      <c r="H175" s="21"/>
      <c r="I175" s="5" t="s">
        <v>197</v>
      </c>
      <c r="J175" s="20">
        <v>4</v>
      </c>
      <c r="K175" s="20">
        <v>6</v>
      </c>
      <c r="L175" s="30"/>
      <c r="M175" s="30"/>
      <c r="N175" s="21"/>
      <c r="O175" s="23" t="s">
        <v>200</v>
      </c>
      <c r="P175" s="75">
        <f>+P176/2</f>
        <v>7.5</v>
      </c>
      <c r="Q175" s="71"/>
      <c r="R175" s="72"/>
      <c r="S175" s="8"/>
    </row>
    <row r="176" spans="2:19" x14ac:dyDescent="0.25">
      <c r="B176" s="118"/>
      <c r="C176" s="24" t="s">
        <v>14</v>
      </c>
      <c r="D176" s="4" t="s">
        <v>15</v>
      </c>
      <c r="E176" s="21"/>
      <c r="F176" s="24" t="s">
        <v>189</v>
      </c>
      <c r="G176" s="60" t="s">
        <v>121</v>
      </c>
      <c r="H176" s="21"/>
      <c r="I176" s="5" t="s">
        <v>198</v>
      </c>
      <c r="J176" s="9">
        <v>45</v>
      </c>
      <c r="K176" s="9">
        <v>290</v>
      </c>
      <c r="L176" s="17"/>
      <c r="M176" s="17"/>
      <c r="N176" s="25"/>
      <c r="O176" s="26" t="s">
        <v>201</v>
      </c>
      <c r="P176" s="75">
        <v>15</v>
      </c>
      <c r="Q176" s="84"/>
      <c r="R176" s="84"/>
      <c r="S176" s="8"/>
    </row>
    <row r="177" spans="2:19" ht="16.5" thickBot="1" x14ac:dyDescent="0.3">
      <c r="B177" s="118"/>
      <c r="C177" s="24" t="s">
        <v>188</v>
      </c>
      <c r="D177" s="4" t="s">
        <v>17</v>
      </c>
      <c r="E177" s="21"/>
      <c r="F177" s="24" t="s">
        <v>190</v>
      </c>
      <c r="G177" s="4" t="s">
        <v>122</v>
      </c>
      <c r="H177" s="21"/>
      <c r="I177" s="5" t="s">
        <v>199</v>
      </c>
      <c r="J177" s="116">
        <f>SUM(J176:M176)</f>
        <v>335</v>
      </c>
      <c r="K177" s="116"/>
      <c r="L177" s="10"/>
      <c r="M177" s="10"/>
      <c r="N177" s="21"/>
      <c r="O177" s="26" t="s">
        <v>199</v>
      </c>
      <c r="P177" s="76">
        <f>J177*P175</f>
        <v>2512.5</v>
      </c>
      <c r="Q177" s="85"/>
      <c r="R177" s="74"/>
      <c r="S177" s="8"/>
    </row>
    <row r="178" spans="2:19" ht="17.25" thickTop="1" thickBot="1" x14ac:dyDescent="0.3">
      <c r="B178" s="119"/>
      <c r="C178" s="27"/>
      <c r="D178" s="56"/>
      <c r="E178" s="27"/>
      <c r="F178" s="27"/>
      <c r="G178" s="56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13"/>
      <c r="S178" s="15"/>
    </row>
    <row r="179" spans="2:19" x14ac:dyDescent="0.25">
      <c r="B179" s="117"/>
      <c r="C179" s="32"/>
      <c r="D179" s="63"/>
      <c r="E179" s="32"/>
      <c r="F179" s="32"/>
      <c r="G179" s="63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1"/>
      <c r="S179" s="2"/>
    </row>
    <row r="180" spans="2:19" x14ac:dyDescent="0.25">
      <c r="B180" s="118"/>
      <c r="C180" s="22" t="s">
        <v>187</v>
      </c>
      <c r="D180" s="4" t="s">
        <v>191</v>
      </c>
      <c r="E180" s="21"/>
      <c r="F180" s="22" t="s">
        <v>1</v>
      </c>
      <c r="G180" s="54" t="s">
        <v>123</v>
      </c>
      <c r="H180" s="21"/>
      <c r="I180" s="5" t="s">
        <v>197</v>
      </c>
      <c r="J180" s="20">
        <v>4</v>
      </c>
      <c r="K180" s="20">
        <v>6</v>
      </c>
      <c r="L180" s="30"/>
      <c r="M180" s="30"/>
      <c r="N180" s="21"/>
      <c r="O180" s="23" t="s">
        <v>200</v>
      </c>
      <c r="P180" s="75">
        <f>+P181/2</f>
        <v>7.5</v>
      </c>
      <c r="Q180" s="71"/>
      <c r="R180" s="72"/>
      <c r="S180" s="8"/>
    </row>
    <row r="181" spans="2:19" x14ac:dyDescent="0.25">
      <c r="B181" s="118"/>
      <c r="C181" s="24" t="s">
        <v>14</v>
      </c>
      <c r="D181" s="4" t="s">
        <v>15</v>
      </c>
      <c r="E181" s="21"/>
      <c r="F181" s="24" t="s">
        <v>189</v>
      </c>
      <c r="G181" s="57">
        <v>166</v>
      </c>
      <c r="H181" s="21"/>
      <c r="I181" s="5" t="s">
        <v>198</v>
      </c>
      <c r="J181" s="9">
        <v>0</v>
      </c>
      <c r="K181" s="9">
        <v>200</v>
      </c>
      <c r="L181" s="17"/>
      <c r="M181" s="17"/>
      <c r="N181" s="25"/>
      <c r="O181" s="26" t="s">
        <v>201</v>
      </c>
      <c r="P181" s="75">
        <v>15</v>
      </c>
      <c r="Q181" s="84"/>
      <c r="R181" s="84"/>
      <c r="S181" s="8"/>
    </row>
    <row r="182" spans="2:19" ht="16.5" thickBot="1" x14ac:dyDescent="0.3">
      <c r="B182" s="118"/>
      <c r="C182" s="24" t="s">
        <v>188</v>
      </c>
      <c r="D182" s="4" t="s">
        <v>17</v>
      </c>
      <c r="E182" s="21"/>
      <c r="F182" s="24" t="s">
        <v>190</v>
      </c>
      <c r="G182" s="58" t="s">
        <v>124</v>
      </c>
      <c r="H182" s="21"/>
      <c r="I182" s="5" t="s">
        <v>199</v>
      </c>
      <c r="J182" s="116">
        <f>SUM(J181:M181)</f>
        <v>200</v>
      </c>
      <c r="K182" s="116"/>
      <c r="L182" s="10"/>
      <c r="M182" s="10"/>
      <c r="N182" s="21"/>
      <c r="O182" s="26" t="s">
        <v>199</v>
      </c>
      <c r="P182" s="76">
        <f>J182*P180</f>
        <v>1500</v>
      </c>
      <c r="Q182" s="85"/>
      <c r="R182" s="74"/>
      <c r="S182" s="8"/>
    </row>
    <row r="183" spans="2:19" ht="17.25" thickTop="1" thickBot="1" x14ac:dyDescent="0.3">
      <c r="B183" s="119"/>
      <c r="C183" s="27"/>
      <c r="D183" s="56"/>
      <c r="E183" s="27"/>
      <c r="F183" s="27"/>
      <c r="G183" s="56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13"/>
      <c r="S183" s="15"/>
    </row>
    <row r="184" spans="2:19" x14ac:dyDescent="0.25">
      <c r="B184" s="117"/>
      <c r="C184" s="32"/>
      <c r="D184" s="63"/>
      <c r="E184" s="32"/>
      <c r="F184" s="32"/>
      <c r="G184" s="63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1"/>
      <c r="S184" s="2"/>
    </row>
    <row r="185" spans="2:19" x14ac:dyDescent="0.25">
      <c r="B185" s="118"/>
      <c r="C185" s="22" t="s">
        <v>187</v>
      </c>
      <c r="D185" s="54" t="s">
        <v>202</v>
      </c>
      <c r="E185" s="21"/>
      <c r="F185" s="22" t="s">
        <v>1</v>
      </c>
      <c r="G185" s="54" t="s">
        <v>125</v>
      </c>
      <c r="H185" s="21"/>
      <c r="I185" s="5" t="s">
        <v>197</v>
      </c>
      <c r="J185" s="20" t="s">
        <v>88</v>
      </c>
      <c r="K185" s="30"/>
      <c r="L185" s="30"/>
      <c r="M185" s="30"/>
      <c r="N185" s="21"/>
      <c r="O185" s="23" t="s">
        <v>200</v>
      </c>
      <c r="P185" s="77">
        <f>+P186/2</f>
        <v>35</v>
      </c>
      <c r="Q185" s="71"/>
      <c r="R185" s="72"/>
      <c r="S185" s="8"/>
    </row>
    <row r="186" spans="2:19" x14ac:dyDescent="0.25">
      <c r="B186" s="118"/>
      <c r="C186" s="24" t="s">
        <v>14</v>
      </c>
      <c r="D186" s="4" t="s">
        <v>15</v>
      </c>
      <c r="E186" s="21"/>
      <c r="F186" s="24" t="s">
        <v>189</v>
      </c>
      <c r="G186" s="57">
        <v>166</v>
      </c>
      <c r="H186" s="21"/>
      <c r="I186" s="5" t="s">
        <v>198</v>
      </c>
      <c r="J186" s="9">
        <v>370</v>
      </c>
      <c r="K186" s="17"/>
      <c r="L186" s="17"/>
      <c r="M186" s="17"/>
      <c r="N186" s="25"/>
      <c r="O186" s="26" t="s">
        <v>201</v>
      </c>
      <c r="P186" s="92">
        <v>70</v>
      </c>
      <c r="Q186" s="84"/>
      <c r="R186" s="84"/>
      <c r="S186" s="8"/>
    </row>
    <row r="187" spans="2:19" ht="16.5" thickBot="1" x14ac:dyDescent="0.3">
      <c r="B187" s="118"/>
      <c r="C187" s="24" t="s">
        <v>188</v>
      </c>
      <c r="D187" s="4" t="s">
        <v>17</v>
      </c>
      <c r="E187" s="21"/>
      <c r="F187" s="24" t="s">
        <v>190</v>
      </c>
      <c r="G187" s="58" t="s">
        <v>124</v>
      </c>
      <c r="H187" s="21"/>
      <c r="I187" s="5" t="s">
        <v>199</v>
      </c>
      <c r="J187" s="16">
        <f>SUM(J186:M186)</f>
        <v>370</v>
      </c>
      <c r="K187" s="10"/>
      <c r="L187" s="10"/>
      <c r="M187" s="10"/>
      <c r="N187" s="21"/>
      <c r="O187" s="26" t="s">
        <v>199</v>
      </c>
      <c r="P187" s="76">
        <f>J187*P185</f>
        <v>12950</v>
      </c>
      <c r="Q187" s="85"/>
      <c r="R187" s="74"/>
      <c r="S187" s="8"/>
    </row>
    <row r="188" spans="2:19" ht="17.25" thickTop="1" thickBot="1" x14ac:dyDescent="0.3">
      <c r="B188" s="119"/>
      <c r="C188" s="27"/>
      <c r="D188" s="56"/>
      <c r="E188" s="27"/>
      <c r="F188" s="27"/>
      <c r="G188" s="56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13"/>
      <c r="S188" s="15"/>
    </row>
    <row r="189" spans="2:19" x14ac:dyDescent="0.25">
      <c r="B189" s="117"/>
      <c r="C189" s="32"/>
      <c r="D189" s="63"/>
      <c r="E189" s="32"/>
      <c r="F189" s="32"/>
      <c r="G189" s="63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1"/>
      <c r="S189" s="2"/>
    </row>
    <row r="190" spans="2:19" x14ac:dyDescent="0.25">
      <c r="B190" s="118"/>
      <c r="C190" s="22" t="s">
        <v>187</v>
      </c>
      <c r="D190" s="54" t="s">
        <v>192</v>
      </c>
      <c r="E190" s="21"/>
      <c r="F190" s="22" t="s">
        <v>1</v>
      </c>
      <c r="G190" s="54" t="s">
        <v>126</v>
      </c>
      <c r="H190" s="21"/>
      <c r="I190" s="5" t="s">
        <v>197</v>
      </c>
      <c r="J190" s="20" t="s">
        <v>88</v>
      </c>
      <c r="K190" s="30"/>
      <c r="L190" s="30"/>
      <c r="M190" s="30"/>
      <c r="N190" s="21"/>
      <c r="O190" s="23" t="s">
        <v>200</v>
      </c>
      <c r="P190" s="77">
        <f>+P191/2</f>
        <v>25</v>
      </c>
      <c r="Q190" s="71"/>
      <c r="R190" s="72"/>
      <c r="S190" s="8"/>
    </row>
    <row r="191" spans="2:19" x14ac:dyDescent="0.25">
      <c r="B191" s="118"/>
      <c r="C191" s="24" t="s">
        <v>14</v>
      </c>
      <c r="D191" s="4" t="s">
        <v>15</v>
      </c>
      <c r="E191" s="21"/>
      <c r="F191" s="24" t="s">
        <v>189</v>
      </c>
      <c r="G191" s="57">
        <v>166</v>
      </c>
      <c r="H191" s="21"/>
      <c r="I191" s="5" t="s">
        <v>198</v>
      </c>
      <c r="J191" s="9">
        <v>70</v>
      </c>
      <c r="K191" s="17"/>
      <c r="L191" s="17"/>
      <c r="M191" s="17"/>
      <c r="N191" s="25"/>
      <c r="O191" s="26" t="s">
        <v>201</v>
      </c>
      <c r="P191" s="92">
        <v>50</v>
      </c>
      <c r="Q191" s="84"/>
      <c r="R191" s="84"/>
      <c r="S191" s="8"/>
    </row>
    <row r="192" spans="2:19" ht="16.5" thickBot="1" x14ac:dyDescent="0.3">
      <c r="B192" s="118"/>
      <c r="C192" s="24" t="s">
        <v>188</v>
      </c>
      <c r="D192" s="4" t="s">
        <v>17</v>
      </c>
      <c r="E192" s="21"/>
      <c r="F192" s="24" t="s">
        <v>190</v>
      </c>
      <c r="G192" s="58" t="s">
        <v>124</v>
      </c>
      <c r="H192" s="21"/>
      <c r="I192" s="5" t="s">
        <v>199</v>
      </c>
      <c r="J192" s="16">
        <f>SUM(J191:M191)</f>
        <v>70</v>
      </c>
      <c r="K192" s="10"/>
      <c r="L192" s="10"/>
      <c r="M192" s="10"/>
      <c r="N192" s="21"/>
      <c r="O192" s="26" t="s">
        <v>199</v>
      </c>
      <c r="P192" s="76">
        <f>J192*P190</f>
        <v>1750</v>
      </c>
      <c r="Q192" s="85"/>
      <c r="R192" s="74"/>
      <c r="S192" s="8"/>
    </row>
    <row r="193" spans="2:27" ht="17.25" thickTop="1" thickBot="1" x14ac:dyDescent="0.3">
      <c r="B193" s="119"/>
      <c r="C193" s="27"/>
      <c r="D193" s="56"/>
      <c r="E193" s="27"/>
      <c r="F193" s="27"/>
      <c r="G193" s="56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13"/>
      <c r="S193" s="15"/>
    </row>
    <row r="194" spans="2:27" x14ac:dyDescent="0.25">
      <c r="B194" s="117"/>
      <c r="C194" s="32"/>
      <c r="D194" s="63"/>
      <c r="E194" s="32"/>
      <c r="F194" s="32"/>
      <c r="G194" s="63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1"/>
      <c r="S194" s="2"/>
    </row>
    <row r="195" spans="2:27" x14ac:dyDescent="0.25">
      <c r="B195" s="118"/>
      <c r="C195" s="22" t="s">
        <v>187</v>
      </c>
      <c r="D195" s="54" t="s">
        <v>192</v>
      </c>
      <c r="E195" s="21"/>
      <c r="F195" s="22" t="s">
        <v>1</v>
      </c>
      <c r="G195" s="54" t="s">
        <v>127</v>
      </c>
      <c r="H195" s="21"/>
      <c r="I195" s="5" t="s">
        <v>197</v>
      </c>
      <c r="J195" s="20" t="s">
        <v>88</v>
      </c>
      <c r="K195" s="30"/>
      <c r="L195" s="30"/>
      <c r="M195" s="30"/>
      <c r="N195" s="21"/>
      <c r="O195" s="23" t="s">
        <v>200</v>
      </c>
      <c r="P195" s="77">
        <f>+P196/2</f>
        <v>50</v>
      </c>
      <c r="Q195" s="71"/>
      <c r="R195" s="72"/>
      <c r="S195" s="8"/>
    </row>
    <row r="196" spans="2:27" x14ac:dyDescent="0.25">
      <c r="B196" s="118"/>
      <c r="C196" s="24" t="s">
        <v>14</v>
      </c>
      <c r="D196" s="4" t="s">
        <v>15</v>
      </c>
      <c r="E196" s="21"/>
      <c r="F196" s="24" t="s">
        <v>189</v>
      </c>
      <c r="G196" s="57">
        <v>240</v>
      </c>
      <c r="H196" s="21"/>
      <c r="I196" s="5" t="s">
        <v>198</v>
      </c>
      <c r="J196" s="9">
        <v>215</v>
      </c>
      <c r="K196" s="17"/>
      <c r="L196" s="17"/>
      <c r="M196" s="17"/>
      <c r="N196" s="25"/>
      <c r="O196" s="26" t="s">
        <v>201</v>
      </c>
      <c r="P196" s="92">
        <v>100</v>
      </c>
      <c r="Q196" s="84"/>
      <c r="R196" s="84"/>
      <c r="S196" s="8"/>
    </row>
    <row r="197" spans="2:27" ht="16.5" thickBot="1" x14ac:dyDescent="0.3">
      <c r="B197" s="118"/>
      <c r="C197" s="24" t="s">
        <v>188</v>
      </c>
      <c r="D197" s="4" t="s">
        <v>17</v>
      </c>
      <c r="E197" s="21"/>
      <c r="F197" s="24" t="s">
        <v>190</v>
      </c>
      <c r="G197" s="58" t="s">
        <v>128</v>
      </c>
      <c r="H197" s="21"/>
      <c r="I197" s="5" t="s">
        <v>199</v>
      </c>
      <c r="J197" s="16">
        <f>SUM(J196:M196)</f>
        <v>215</v>
      </c>
      <c r="K197" s="10"/>
      <c r="L197" s="10"/>
      <c r="M197" s="10"/>
      <c r="N197" s="21"/>
      <c r="O197" s="26" t="s">
        <v>199</v>
      </c>
      <c r="P197" s="76">
        <f>J197*P195</f>
        <v>10750</v>
      </c>
      <c r="Q197" s="85"/>
      <c r="R197" s="74"/>
      <c r="S197" s="8"/>
    </row>
    <row r="198" spans="2:27" ht="17.25" thickTop="1" thickBot="1" x14ac:dyDescent="0.3">
      <c r="B198" s="119"/>
      <c r="C198" s="27"/>
      <c r="D198" s="56"/>
      <c r="E198" s="27"/>
      <c r="F198" s="27"/>
      <c r="G198" s="56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13"/>
      <c r="S198" s="15"/>
    </row>
    <row r="199" spans="2:27" x14ac:dyDescent="0.25">
      <c r="B199" s="117"/>
      <c r="C199" s="32"/>
      <c r="D199" s="63"/>
      <c r="E199" s="32"/>
      <c r="F199" s="32"/>
      <c r="G199" s="63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1"/>
      <c r="S199" s="2"/>
    </row>
    <row r="200" spans="2:27" x14ac:dyDescent="0.25">
      <c r="B200" s="118"/>
      <c r="C200" s="22" t="s">
        <v>187</v>
      </c>
      <c r="D200" s="54" t="s">
        <v>193</v>
      </c>
      <c r="E200" s="21"/>
      <c r="F200" s="22" t="s">
        <v>1</v>
      </c>
      <c r="G200" s="54" t="s">
        <v>129</v>
      </c>
      <c r="H200" s="21"/>
      <c r="I200" s="5" t="s">
        <v>197</v>
      </c>
      <c r="J200" s="20" t="s">
        <v>130</v>
      </c>
      <c r="K200" s="20" t="s">
        <v>131</v>
      </c>
      <c r="L200" s="20" t="s">
        <v>132</v>
      </c>
      <c r="M200" s="20" t="s">
        <v>133</v>
      </c>
      <c r="N200" s="21"/>
      <c r="O200" s="23" t="s">
        <v>200</v>
      </c>
      <c r="P200" s="77">
        <f>+P201/2</f>
        <v>25</v>
      </c>
      <c r="Q200" s="71"/>
      <c r="R200" s="72"/>
      <c r="S200" s="8"/>
    </row>
    <row r="201" spans="2:27" x14ac:dyDescent="0.25">
      <c r="B201" s="118"/>
      <c r="C201" s="24" t="s">
        <v>14</v>
      </c>
      <c r="D201" s="4" t="s">
        <v>15</v>
      </c>
      <c r="E201" s="21"/>
      <c r="F201" s="24" t="s">
        <v>189</v>
      </c>
      <c r="G201" s="57">
        <v>166</v>
      </c>
      <c r="H201" s="21"/>
      <c r="I201" s="5" t="s">
        <v>198</v>
      </c>
      <c r="J201" s="9">
        <v>10</v>
      </c>
      <c r="K201" s="9">
        <v>5</v>
      </c>
      <c r="L201" s="9">
        <v>90</v>
      </c>
      <c r="M201" s="9">
        <v>20</v>
      </c>
      <c r="N201" s="25"/>
      <c r="O201" s="26" t="s">
        <v>201</v>
      </c>
      <c r="P201" s="92">
        <v>50</v>
      </c>
      <c r="Q201" s="84"/>
      <c r="R201" s="84"/>
      <c r="S201" s="8"/>
    </row>
    <row r="202" spans="2:27" ht="16.5" thickBot="1" x14ac:dyDescent="0.3">
      <c r="B202" s="118"/>
      <c r="C202" s="24" t="s">
        <v>188</v>
      </c>
      <c r="D202" s="4" t="s">
        <v>17</v>
      </c>
      <c r="E202" s="21"/>
      <c r="F202" s="24" t="s">
        <v>190</v>
      </c>
      <c r="G202" s="58" t="s">
        <v>124</v>
      </c>
      <c r="H202" s="21"/>
      <c r="I202" s="5" t="s">
        <v>199</v>
      </c>
      <c r="J202" s="116">
        <f>SUM(J201:M201)</f>
        <v>125</v>
      </c>
      <c r="K202" s="116"/>
      <c r="L202" s="116"/>
      <c r="M202" s="116"/>
      <c r="N202" s="21"/>
      <c r="O202" s="26" t="s">
        <v>199</v>
      </c>
      <c r="P202" s="76">
        <f>J202*P200</f>
        <v>3125</v>
      </c>
      <c r="Q202" s="85"/>
      <c r="R202" s="74"/>
      <c r="S202" s="8"/>
    </row>
    <row r="203" spans="2:27" ht="17.25" thickTop="1" thickBot="1" x14ac:dyDescent="0.3">
      <c r="B203" s="119"/>
      <c r="C203" s="27"/>
      <c r="D203" s="56"/>
      <c r="E203" s="27"/>
      <c r="F203" s="27"/>
      <c r="G203" s="56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13"/>
      <c r="S203" s="15"/>
      <c r="U203" s="65"/>
    </row>
    <row r="204" spans="2:27" ht="16.5" thickBot="1" x14ac:dyDescent="0.3">
      <c r="I204" s="31"/>
      <c r="J204" s="31"/>
      <c r="P204" s="17"/>
      <c r="Q204" s="17"/>
      <c r="R204" s="17"/>
      <c r="S204" s="17"/>
      <c r="T204" s="17"/>
      <c r="U204" s="17"/>
      <c r="V204" s="10"/>
      <c r="W204" s="18"/>
      <c r="X204" s="19"/>
      <c r="Y204" s="19"/>
      <c r="Z204" s="19"/>
    </row>
    <row r="205" spans="2:27" x14ac:dyDescent="0.25">
      <c r="B205" s="117"/>
      <c r="C205" s="32"/>
      <c r="D205" s="63"/>
      <c r="E205" s="32"/>
      <c r="F205" s="32"/>
      <c r="G205" s="63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3"/>
      <c r="X205" s="21"/>
      <c r="Y205" s="21"/>
      <c r="Z205" s="21"/>
      <c r="AA205" s="21"/>
    </row>
    <row r="206" spans="2:27" x14ac:dyDescent="0.25">
      <c r="B206" s="118"/>
      <c r="C206" s="22" t="s">
        <v>187</v>
      </c>
      <c r="D206" s="54" t="s">
        <v>134</v>
      </c>
      <c r="E206" s="21"/>
      <c r="F206" s="22" t="s">
        <v>1</v>
      </c>
      <c r="G206" s="54" t="s">
        <v>135</v>
      </c>
      <c r="H206" s="21"/>
      <c r="I206" s="23" t="s">
        <v>197</v>
      </c>
      <c r="J206" s="34">
        <v>5</v>
      </c>
      <c r="K206" s="30"/>
      <c r="L206" s="30"/>
      <c r="M206" s="30"/>
      <c r="N206" s="30"/>
      <c r="O206" s="30"/>
      <c r="P206" s="30"/>
      <c r="Q206" s="30"/>
      <c r="R206" s="23" t="s">
        <v>200</v>
      </c>
      <c r="S206" s="93">
        <f>+S207/2</f>
        <v>175</v>
      </c>
      <c r="T206" s="71"/>
      <c r="U206" s="72"/>
      <c r="V206" s="21"/>
      <c r="W206" s="8"/>
      <c r="AA206" s="21"/>
    </row>
    <row r="207" spans="2:27" x14ac:dyDescent="0.25">
      <c r="B207" s="118"/>
      <c r="C207" s="24" t="s">
        <v>14</v>
      </c>
      <c r="D207" s="58" t="s">
        <v>15</v>
      </c>
      <c r="E207" s="21"/>
      <c r="F207" s="24" t="s">
        <v>189</v>
      </c>
      <c r="G207" s="59" t="s">
        <v>136</v>
      </c>
      <c r="H207" s="21"/>
      <c r="I207" s="26" t="s">
        <v>198</v>
      </c>
      <c r="J207" s="35">
        <v>3</v>
      </c>
      <c r="K207" s="17"/>
      <c r="L207" s="17"/>
      <c r="M207" s="17"/>
      <c r="N207" s="17"/>
      <c r="O207" s="17"/>
      <c r="P207" s="17"/>
      <c r="Q207" s="17"/>
      <c r="R207" s="26" t="s">
        <v>201</v>
      </c>
      <c r="S207" s="94">
        <v>350</v>
      </c>
      <c r="T207" s="84"/>
      <c r="U207" s="84"/>
      <c r="V207" s="25"/>
      <c r="W207" s="8"/>
      <c r="AA207" s="21"/>
    </row>
    <row r="208" spans="2:27" x14ac:dyDescent="0.25">
      <c r="B208" s="118"/>
      <c r="C208" s="24" t="s">
        <v>188</v>
      </c>
      <c r="D208" s="58" t="s">
        <v>17</v>
      </c>
      <c r="E208" s="21"/>
      <c r="F208" s="24" t="s">
        <v>190</v>
      </c>
      <c r="G208" s="58" t="s">
        <v>137</v>
      </c>
      <c r="H208" s="21"/>
      <c r="I208" s="26" t="s">
        <v>199</v>
      </c>
      <c r="J208" s="37">
        <f>SUM(J207)</f>
        <v>3</v>
      </c>
      <c r="K208" s="10"/>
      <c r="L208" s="10"/>
      <c r="M208" s="10"/>
      <c r="N208" s="10"/>
      <c r="O208" s="10"/>
      <c r="P208" s="10"/>
      <c r="Q208" s="10"/>
      <c r="R208" s="26" t="s">
        <v>199</v>
      </c>
      <c r="S208" s="95">
        <f>S206*J208</f>
        <v>525</v>
      </c>
      <c r="T208" s="85"/>
      <c r="U208" s="97"/>
      <c r="V208" s="21"/>
      <c r="W208" s="8"/>
      <c r="AA208" s="21"/>
    </row>
    <row r="209" spans="2:27" x14ac:dyDescent="0.25">
      <c r="B209" s="118"/>
      <c r="C209" s="25"/>
      <c r="D209" s="55"/>
      <c r="E209" s="21"/>
      <c r="F209" s="25"/>
      <c r="G209" s="55"/>
      <c r="H209" s="21"/>
      <c r="I209" s="38"/>
      <c r="J209" s="39"/>
      <c r="K209" s="39"/>
      <c r="L209" s="39"/>
      <c r="M209" s="39"/>
      <c r="N209" s="39"/>
      <c r="O209" s="39"/>
      <c r="P209" s="39"/>
      <c r="Q209" s="39"/>
      <c r="R209" s="38"/>
      <c r="S209" s="40"/>
      <c r="T209" s="39"/>
      <c r="U209" s="39"/>
      <c r="V209" s="21"/>
      <c r="W209" s="8"/>
      <c r="AA209" s="21"/>
    </row>
    <row r="210" spans="2:27" x14ac:dyDescent="0.25">
      <c r="B210" s="118"/>
      <c r="C210" s="25"/>
      <c r="D210" s="55"/>
      <c r="E210" s="21"/>
      <c r="F210" s="25"/>
      <c r="G210" s="55"/>
      <c r="H210" s="21"/>
      <c r="I210" s="23" t="s">
        <v>197</v>
      </c>
      <c r="J210" s="34">
        <v>8</v>
      </c>
      <c r="K210" s="34">
        <v>9</v>
      </c>
      <c r="L210" s="30"/>
      <c r="M210" s="39"/>
      <c r="N210" s="39"/>
      <c r="O210" s="39"/>
      <c r="P210" s="39"/>
      <c r="Q210" s="39"/>
      <c r="R210" s="23" t="s">
        <v>200</v>
      </c>
      <c r="S210" s="93">
        <f>+S211/2</f>
        <v>180</v>
      </c>
      <c r="T210" s="71"/>
      <c r="U210" s="72"/>
      <c r="V210" s="21"/>
      <c r="W210" s="8"/>
      <c r="AA210" s="21"/>
    </row>
    <row r="211" spans="2:27" x14ac:dyDescent="0.25">
      <c r="B211" s="118"/>
      <c r="C211" s="25"/>
      <c r="D211" s="55"/>
      <c r="E211" s="21"/>
      <c r="F211" s="25"/>
      <c r="G211" s="55"/>
      <c r="H211" s="21"/>
      <c r="I211" s="26" t="s">
        <v>198</v>
      </c>
      <c r="J211" s="35">
        <v>10</v>
      </c>
      <c r="K211" s="35">
        <v>15</v>
      </c>
      <c r="L211" s="17"/>
      <c r="M211" s="29"/>
      <c r="N211" s="29"/>
      <c r="O211" s="29"/>
      <c r="P211" s="29"/>
      <c r="Q211" s="29"/>
      <c r="R211" s="26" t="s">
        <v>201</v>
      </c>
      <c r="S211" s="94">
        <v>360</v>
      </c>
      <c r="T211" s="84"/>
      <c r="U211" s="84"/>
      <c r="V211" s="25"/>
      <c r="W211" s="8"/>
      <c r="AA211" s="21"/>
    </row>
    <row r="212" spans="2:27" x14ac:dyDescent="0.25">
      <c r="B212" s="118"/>
      <c r="C212" s="25"/>
      <c r="D212" s="55"/>
      <c r="E212" s="21"/>
      <c r="F212" s="25"/>
      <c r="G212" s="55"/>
      <c r="H212" s="21"/>
      <c r="I212" s="26" t="s">
        <v>199</v>
      </c>
      <c r="J212" s="114">
        <f>SUM(J211:L211)</f>
        <v>25</v>
      </c>
      <c r="K212" s="115"/>
      <c r="L212" s="10"/>
      <c r="M212" s="25"/>
      <c r="N212" s="25"/>
      <c r="O212" s="25"/>
      <c r="P212" s="25"/>
      <c r="Q212" s="25"/>
      <c r="R212" s="26" t="s">
        <v>199</v>
      </c>
      <c r="S212" s="95">
        <f>S210*J212</f>
        <v>4500</v>
      </c>
      <c r="T212" s="85"/>
      <c r="U212" s="97"/>
      <c r="V212" s="21"/>
      <c r="W212" s="8"/>
      <c r="AA212" s="21"/>
    </row>
    <row r="213" spans="2:27" x14ac:dyDescent="0.25">
      <c r="B213" s="118"/>
      <c r="C213" s="25"/>
      <c r="D213" s="55"/>
      <c r="E213" s="21"/>
      <c r="F213" s="25"/>
      <c r="G213" s="55"/>
      <c r="H213" s="21"/>
      <c r="I213" s="38"/>
      <c r="J213" s="39"/>
      <c r="K213" s="39"/>
      <c r="L213" s="39"/>
      <c r="M213" s="39"/>
      <c r="N213" s="39"/>
      <c r="O213" s="39"/>
      <c r="P213" s="39"/>
      <c r="Q213" s="39"/>
      <c r="R213" s="38"/>
      <c r="S213" s="40"/>
      <c r="T213" s="39"/>
      <c r="U213" s="39"/>
      <c r="V213" s="21"/>
      <c r="W213" s="8"/>
      <c r="AA213" s="21"/>
    </row>
    <row r="214" spans="2:27" ht="16.5" thickBot="1" x14ac:dyDescent="0.3">
      <c r="B214" s="118"/>
      <c r="C214" s="25"/>
      <c r="D214" s="55"/>
      <c r="E214" s="21"/>
      <c r="F214" s="25"/>
      <c r="G214" s="55"/>
      <c r="H214" s="21"/>
      <c r="I214" s="23" t="s">
        <v>199</v>
      </c>
      <c r="J214" s="41">
        <f>SUM(J212+J208)</f>
        <v>28</v>
      </c>
      <c r="K214" s="39"/>
      <c r="L214" s="39"/>
      <c r="M214" s="39"/>
      <c r="N214" s="39"/>
      <c r="O214" s="39"/>
      <c r="P214" s="39"/>
      <c r="Q214" s="39"/>
      <c r="R214" s="23" t="s">
        <v>138</v>
      </c>
      <c r="S214" s="76">
        <f>S212+S208</f>
        <v>5025</v>
      </c>
      <c r="T214" s="96"/>
      <c r="U214" s="98"/>
      <c r="V214" s="21"/>
      <c r="W214" s="8"/>
      <c r="AA214" s="21"/>
    </row>
    <row r="215" spans="2:27" ht="17.25" thickTop="1" thickBot="1" x14ac:dyDescent="0.3">
      <c r="B215" s="119"/>
      <c r="C215" s="42"/>
      <c r="D215" s="56"/>
      <c r="E215" s="27"/>
      <c r="F215" s="42"/>
      <c r="G215" s="56"/>
      <c r="H215" s="27"/>
      <c r="I215" s="43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27"/>
      <c r="W215" s="28"/>
      <c r="X215" s="21"/>
      <c r="Z215" s="21"/>
      <c r="AA215" s="21"/>
    </row>
    <row r="216" spans="2:27" x14ac:dyDescent="0.25">
      <c r="B216" s="108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99"/>
      <c r="V216" s="100"/>
      <c r="W216" s="101"/>
      <c r="X216" s="19"/>
      <c r="Z216" s="19"/>
    </row>
    <row r="217" spans="2:27" x14ac:dyDescent="0.25">
      <c r="B217" s="109"/>
      <c r="C217" s="3" t="s">
        <v>187</v>
      </c>
      <c r="D217" s="4" t="s">
        <v>194</v>
      </c>
      <c r="F217" s="3" t="s">
        <v>1</v>
      </c>
      <c r="G217" s="4" t="s">
        <v>139</v>
      </c>
      <c r="I217" s="5" t="s">
        <v>197</v>
      </c>
      <c r="J217" s="20">
        <v>44</v>
      </c>
      <c r="K217" s="20">
        <v>46</v>
      </c>
      <c r="L217" s="20">
        <v>48</v>
      </c>
      <c r="M217" s="20">
        <v>50</v>
      </c>
      <c r="N217" s="20">
        <v>52</v>
      </c>
      <c r="O217" s="20">
        <v>54</v>
      </c>
      <c r="P217" s="20">
        <v>56</v>
      </c>
      <c r="R217" s="5" t="s">
        <v>200</v>
      </c>
      <c r="S217" s="75">
        <f>+S218/2</f>
        <v>125</v>
      </c>
      <c r="T217" s="71"/>
      <c r="U217" s="72"/>
      <c r="V217" s="10"/>
      <c r="W217" s="102"/>
      <c r="X217" s="19"/>
      <c r="Z217" s="19"/>
    </row>
    <row r="218" spans="2:27" x14ac:dyDescent="0.25">
      <c r="B218" s="109"/>
      <c r="C218" s="3" t="s">
        <v>14</v>
      </c>
      <c r="D218" s="4" t="s">
        <v>15</v>
      </c>
      <c r="F218" s="3" t="s">
        <v>189</v>
      </c>
      <c r="G218" s="60" t="s">
        <v>121</v>
      </c>
      <c r="I218" s="5" t="s">
        <v>198</v>
      </c>
      <c r="J218" s="9">
        <v>10</v>
      </c>
      <c r="K218" s="9">
        <v>15</v>
      </c>
      <c r="L218" s="9">
        <v>10</v>
      </c>
      <c r="M218" s="9">
        <v>10</v>
      </c>
      <c r="N218" s="9">
        <v>8</v>
      </c>
      <c r="O218" s="9">
        <v>5</v>
      </c>
      <c r="P218" s="9">
        <v>10</v>
      </c>
      <c r="Q218" s="10"/>
      <c r="R218" s="5" t="s">
        <v>201</v>
      </c>
      <c r="S218" s="75">
        <v>250</v>
      </c>
      <c r="T218" s="84"/>
      <c r="U218" s="84"/>
      <c r="V218" s="10"/>
      <c r="W218" s="102"/>
      <c r="X218" s="19"/>
      <c r="Z218" s="19"/>
    </row>
    <row r="219" spans="2:27" x14ac:dyDescent="0.25">
      <c r="B219" s="109"/>
      <c r="C219" s="3" t="s">
        <v>188</v>
      </c>
      <c r="D219" s="4" t="s">
        <v>17</v>
      </c>
      <c r="F219" s="3" t="s">
        <v>190</v>
      </c>
      <c r="G219" s="4" t="s">
        <v>122</v>
      </c>
      <c r="I219" s="5" t="s">
        <v>199</v>
      </c>
      <c r="J219" s="111">
        <f>SUM(J218:P218)</f>
        <v>68</v>
      </c>
      <c r="K219" s="112"/>
      <c r="L219" s="112"/>
      <c r="M219" s="112"/>
      <c r="N219" s="112"/>
      <c r="O219" s="112"/>
      <c r="P219" s="113"/>
      <c r="R219" s="5" t="s">
        <v>199</v>
      </c>
      <c r="S219" s="76">
        <f>J219*S217</f>
        <v>8500</v>
      </c>
      <c r="T219" s="85"/>
      <c r="U219" s="97"/>
      <c r="V219" s="10"/>
      <c r="W219" s="102"/>
      <c r="X219" s="19"/>
      <c r="Z219" s="19"/>
    </row>
    <row r="220" spans="2:27" x14ac:dyDescent="0.25">
      <c r="B220" s="109"/>
      <c r="C220" s="10"/>
      <c r="F220" s="10"/>
      <c r="I220" s="18"/>
      <c r="J220" s="30"/>
      <c r="K220" s="30"/>
      <c r="L220" s="30"/>
      <c r="M220" s="30"/>
      <c r="N220" s="30"/>
      <c r="O220" s="30"/>
      <c r="P220" s="30"/>
      <c r="R220" s="18"/>
      <c r="S220" s="45"/>
      <c r="T220" s="39"/>
      <c r="U220" s="39"/>
      <c r="V220" s="10"/>
      <c r="W220" s="102"/>
      <c r="X220" s="19"/>
      <c r="Z220" s="19"/>
    </row>
    <row r="221" spans="2:27" x14ac:dyDescent="0.25">
      <c r="B221" s="109"/>
      <c r="C221" s="10"/>
      <c r="F221" s="10"/>
      <c r="I221" s="5" t="s">
        <v>197</v>
      </c>
      <c r="J221" s="20">
        <v>58</v>
      </c>
      <c r="K221" s="20">
        <v>60</v>
      </c>
      <c r="L221" s="20">
        <v>62</v>
      </c>
      <c r="M221" s="30"/>
      <c r="N221" s="30"/>
      <c r="O221" s="30"/>
      <c r="P221" s="30"/>
      <c r="R221" s="5" t="s">
        <v>200</v>
      </c>
      <c r="S221" s="75">
        <f>+S222/2</f>
        <v>130</v>
      </c>
      <c r="T221" s="71"/>
      <c r="U221" s="72"/>
      <c r="V221" s="10"/>
      <c r="W221" s="102"/>
      <c r="X221" s="19"/>
      <c r="Z221" s="19"/>
    </row>
    <row r="222" spans="2:27" x14ac:dyDescent="0.25">
      <c r="B222" s="109"/>
      <c r="C222" s="10"/>
      <c r="F222" s="10"/>
      <c r="I222" s="5" t="s">
        <v>198</v>
      </c>
      <c r="J222" s="9">
        <v>65</v>
      </c>
      <c r="K222" s="9">
        <v>15</v>
      </c>
      <c r="L222" s="9">
        <v>5</v>
      </c>
      <c r="M222" s="17"/>
      <c r="N222" s="17"/>
      <c r="O222" s="17"/>
      <c r="P222" s="17"/>
      <c r="Q222" s="10"/>
      <c r="R222" s="5" t="s">
        <v>201</v>
      </c>
      <c r="S222" s="75">
        <v>260</v>
      </c>
      <c r="T222" s="84"/>
      <c r="U222" s="84"/>
      <c r="V222" s="10"/>
      <c r="W222" s="102"/>
      <c r="X222" s="19"/>
      <c r="Z222" s="19"/>
    </row>
    <row r="223" spans="2:27" x14ac:dyDescent="0.25">
      <c r="B223" s="109"/>
      <c r="C223" s="10"/>
      <c r="F223" s="10"/>
      <c r="I223" s="5" t="s">
        <v>199</v>
      </c>
      <c r="J223" s="116">
        <f>SUM(J222:P222)</f>
        <v>85</v>
      </c>
      <c r="K223" s="116"/>
      <c r="L223" s="116"/>
      <c r="M223" s="10"/>
      <c r="N223" s="10"/>
      <c r="O223" s="10"/>
      <c r="P223" s="10"/>
      <c r="R223" s="5" t="s">
        <v>199</v>
      </c>
      <c r="S223" s="76">
        <f>J223*S221</f>
        <v>11050</v>
      </c>
      <c r="T223" s="85"/>
      <c r="U223" s="97"/>
      <c r="V223" s="10"/>
      <c r="W223" s="102"/>
      <c r="X223" s="19"/>
      <c r="Z223" s="19"/>
    </row>
    <row r="224" spans="2:27" x14ac:dyDescent="0.25">
      <c r="B224" s="109"/>
      <c r="C224" s="10"/>
      <c r="F224" s="10"/>
      <c r="I224" s="18"/>
      <c r="J224" s="30"/>
      <c r="K224" s="30"/>
      <c r="L224" s="30"/>
      <c r="M224" s="30"/>
      <c r="N224" s="30"/>
      <c r="O224" s="30"/>
      <c r="P224" s="30"/>
      <c r="R224" s="18"/>
      <c r="S224" s="45"/>
      <c r="T224" s="39"/>
      <c r="U224" s="39"/>
      <c r="V224" s="10"/>
      <c r="W224" s="102"/>
      <c r="X224" s="19"/>
      <c r="Z224" s="19"/>
    </row>
    <row r="225" spans="2:26" ht="16.5" thickBot="1" x14ac:dyDescent="0.3">
      <c r="B225" s="109"/>
      <c r="C225" s="10"/>
      <c r="F225" s="10"/>
      <c r="I225" s="5" t="s">
        <v>199</v>
      </c>
      <c r="J225" s="46">
        <f>J219+J223</f>
        <v>153</v>
      </c>
      <c r="K225" s="10"/>
      <c r="L225" s="10"/>
      <c r="M225" s="30"/>
      <c r="N225" s="30"/>
      <c r="O225" s="30"/>
      <c r="P225" s="30"/>
      <c r="R225" s="5" t="s">
        <v>138</v>
      </c>
      <c r="S225" s="76">
        <f>S223+S219</f>
        <v>19550</v>
      </c>
      <c r="T225" s="96"/>
      <c r="U225" s="98"/>
      <c r="V225" s="10"/>
      <c r="W225" s="102"/>
      <c r="X225" s="19"/>
      <c r="Z225" s="19"/>
    </row>
    <row r="226" spans="2:26" ht="17.25" thickTop="1" thickBot="1" x14ac:dyDescent="0.3">
      <c r="B226" s="110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03"/>
      <c r="V226" s="47"/>
      <c r="W226" s="104"/>
      <c r="X226" s="19"/>
      <c r="Z226" s="19"/>
    </row>
    <row r="227" spans="2:26" x14ac:dyDescent="0.25">
      <c r="B227" s="108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99"/>
      <c r="V227" s="100"/>
      <c r="W227" s="101"/>
      <c r="X227" s="19"/>
      <c r="Z227" s="19"/>
    </row>
    <row r="228" spans="2:26" x14ac:dyDescent="0.25">
      <c r="B228" s="109"/>
      <c r="C228" s="3" t="s">
        <v>187</v>
      </c>
      <c r="D228" s="4" t="s">
        <v>194</v>
      </c>
      <c r="F228" s="3" t="s">
        <v>1</v>
      </c>
      <c r="G228" s="4" t="s">
        <v>139</v>
      </c>
      <c r="I228" s="5" t="s">
        <v>197</v>
      </c>
      <c r="J228" s="20">
        <v>44</v>
      </c>
      <c r="K228" s="20">
        <v>46</v>
      </c>
      <c r="L228" s="20">
        <v>48</v>
      </c>
      <c r="M228" s="20">
        <v>50</v>
      </c>
      <c r="N228" s="20">
        <v>52</v>
      </c>
      <c r="O228" s="20">
        <v>54</v>
      </c>
      <c r="P228" s="20">
        <v>56</v>
      </c>
      <c r="R228" s="5" t="s">
        <v>200</v>
      </c>
      <c r="S228" s="75">
        <f>+S229/2</f>
        <v>125</v>
      </c>
      <c r="T228" s="71"/>
      <c r="U228" s="72"/>
      <c r="V228" s="10"/>
      <c r="W228" s="102"/>
      <c r="X228" s="19"/>
      <c r="Z228" s="19"/>
    </row>
    <row r="229" spans="2:26" x14ac:dyDescent="0.25">
      <c r="B229" s="109"/>
      <c r="C229" s="3" t="s">
        <v>14</v>
      </c>
      <c r="D229" s="4" t="s">
        <v>15</v>
      </c>
      <c r="F229" s="3" t="s">
        <v>189</v>
      </c>
      <c r="G229" s="60" t="s">
        <v>140</v>
      </c>
      <c r="I229" s="5" t="s">
        <v>198</v>
      </c>
      <c r="J229" s="9">
        <v>20</v>
      </c>
      <c r="K229" s="9">
        <v>70</v>
      </c>
      <c r="L229" s="9">
        <v>15</v>
      </c>
      <c r="M229" s="9">
        <v>5</v>
      </c>
      <c r="N229" s="9">
        <v>10</v>
      </c>
      <c r="O229" s="9">
        <v>10</v>
      </c>
      <c r="P229" s="9">
        <v>5</v>
      </c>
      <c r="Q229" s="10"/>
      <c r="R229" s="5" t="s">
        <v>201</v>
      </c>
      <c r="S229" s="75">
        <v>250</v>
      </c>
      <c r="T229" s="84"/>
      <c r="U229" s="84"/>
      <c r="V229" s="10"/>
      <c r="W229" s="102"/>
      <c r="X229" s="19"/>
      <c r="Z229" s="19"/>
    </row>
    <row r="230" spans="2:26" x14ac:dyDescent="0.25">
      <c r="B230" s="109"/>
      <c r="C230" s="3" t="s">
        <v>188</v>
      </c>
      <c r="D230" s="4" t="s">
        <v>17</v>
      </c>
      <c r="F230" s="3" t="s">
        <v>190</v>
      </c>
      <c r="G230" s="4" t="s">
        <v>141</v>
      </c>
      <c r="I230" s="5" t="s">
        <v>199</v>
      </c>
      <c r="J230" s="111">
        <f>SUM(J229:P229)</f>
        <v>135</v>
      </c>
      <c r="K230" s="112"/>
      <c r="L230" s="112"/>
      <c r="M230" s="112"/>
      <c r="N230" s="112"/>
      <c r="O230" s="112"/>
      <c r="P230" s="113"/>
      <c r="R230" s="5" t="s">
        <v>199</v>
      </c>
      <c r="S230" s="76">
        <f>J230*S228</f>
        <v>16875</v>
      </c>
      <c r="T230" s="85"/>
      <c r="U230" s="97"/>
      <c r="V230" s="10"/>
      <c r="W230" s="102"/>
      <c r="X230" s="19"/>
      <c r="Z230" s="19"/>
    </row>
    <row r="231" spans="2:26" x14ac:dyDescent="0.25">
      <c r="B231" s="109"/>
      <c r="C231" s="10"/>
      <c r="F231" s="10"/>
      <c r="I231" s="18"/>
      <c r="J231" s="30"/>
      <c r="K231" s="30"/>
      <c r="L231" s="30"/>
      <c r="M231" s="30"/>
      <c r="N231" s="30"/>
      <c r="O231" s="30"/>
      <c r="P231" s="30"/>
      <c r="R231" s="18"/>
      <c r="S231" s="45"/>
      <c r="T231" s="39"/>
      <c r="U231" s="39"/>
      <c r="V231" s="10"/>
      <c r="W231" s="102"/>
      <c r="X231" s="19"/>
      <c r="Z231" s="19"/>
    </row>
    <row r="232" spans="2:26" x14ac:dyDescent="0.25">
      <c r="B232" s="109"/>
      <c r="C232" s="10"/>
      <c r="F232" s="10"/>
      <c r="I232" s="5" t="s">
        <v>197</v>
      </c>
      <c r="J232" s="20">
        <v>58</v>
      </c>
      <c r="K232" s="20">
        <v>60</v>
      </c>
      <c r="L232" s="20">
        <v>62</v>
      </c>
      <c r="M232" s="30"/>
      <c r="N232" s="30"/>
      <c r="O232" s="30"/>
      <c r="P232" s="30"/>
      <c r="R232" s="5" t="s">
        <v>200</v>
      </c>
      <c r="S232" s="75">
        <f>+S233/2</f>
        <v>130</v>
      </c>
      <c r="T232" s="71"/>
      <c r="U232" s="72"/>
      <c r="V232" s="10"/>
      <c r="W232" s="102"/>
      <c r="X232" s="19"/>
      <c r="Z232" s="19"/>
    </row>
    <row r="233" spans="2:26" x14ac:dyDescent="0.25">
      <c r="B233" s="109"/>
      <c r="C233" s="10"/>
      <c r="F233" s="10"/>
      <c r="I233" s="5" t="s">
        <v>198</v>
      </c>
      <c r="J233" s="9">
        <v>5</v>
      </c>
      <c r="K233" s="9">
        <v>10</v>
      </c>
      <c r="L233" s="9">
        <v>35</v>
      </c>
      <c r="M233" s="17"/>
      <c r="N233" s="17"/>
      <c r="O233" s="17"/>
      <c r="P233" s="17"/>
      <c r="Q233" s="10"/>
      <c r="R233" s="5" t="s">
        <v>201</v>
      </c>
      <c r="S233" s="75">
        <v>260</v>
      </c>
      <c r="T233" s="84"/>
      <c r="U233" s="84"/>
      <c r="V233" s="10"/>
      <c r="W233" s="102"/>
      <c r="X233" s="19"/>
      <c r="Z233" s="19"/>
    </row>
    <row r="234" spans="2:26" x14ac:dyDescent="0.25">
      <c r="B234" s="109"/>
      <c r="C234" s="10"/>
      <c r="F234" s="10"/>
      <c r="I234" s="5" t="s">
        <v>199</v>
      </c>
      <c r="J234" s="116">
        <f>SUM(J233:P233)</f>
        <v>50</v>
      </c>
      <c r="K234" s="116"/>
      <c r="L234" s="116"/>
      <c r="M234" s="10"/>
      <c r="N234" s="10"/>
      <c r="O234" s="10"/>
      <c r="P234" s="10"/>
      <c r="R234" s="5" t="s">
        <v>199</v>
      </c>
      <c r="S234" s="76">
        <f>J234*S232</f>
        <v>6500</v>
      </c>
      <c r="T234" s="85"/>
      <c r="U234" s="97"/>
      <c r="V234" s="10"/>
      <c r="W234" s="102"/>
      <c r="X234" s="19"/>
      <c r="Z234" s="19"/>
    </row>
    <row r="235" spans="2:26" x14ac:dyDescent="0.25">
      <c r="B235" s="109"/>
      <c r="C235" s="10"/>
      <c r="F235" s="10"/>
      <c r="I235" s="18"/>
      <c r="J235" s="30"/>
      <c r="K235" s="30"/>
      <c r="L235" s="30"/>
      <c r="M235" s="30"/>
      <c r="N235" s="30"/>
      <c r="O235" s="30"/>
      <c r="P235" s="30"/>
      <c r="R235" s="18"/>
      <c r="S235" s="45"/>
      <c r="T235" s="39"/>
      <c r="U235" s="39"/>
      <c r="V235" s="10"/>
      <c r="W235" s="102"/>
      <c r="X235" s="19"/>
      <c r="Z235" s="19"/>
    </row>
    <row r="236" spans="2:26" ht="16.5" thickBot="1" x14ac:dyDescent="0.3">
      <c r="B236" s="109"/>
      <c r="C236" s="10"/>
      <c r="F236" s="10"/>
      <c r="I236" s="5" t="s">
        <v>199</v>
      </c>
      <c r="J236" s="46">
        <f>J230+J234</f>
        <v>185</v>
      </c>
      <c r="K236" s="10"/>
      <c r="L236" s="10"/>
      <c r="M236" s="30"/>
      <c r="N236" s="30"/>
      <c r="O236" s="30"/>
      <c r="P236" s="30"/>
      <c r="R236" s="5" t="s">
        <v>138</v>
      </c>
      <c r="S236" s="76">
        <f>S234+S230</f>
        <v>23375</v>
      </c>
      <c r="T236" s="96"/>
      <c r="U236" s="98"/>
      <c r="V236" s="10"/>
      <c r="W236" s="102"/>
      <c r="X236" s="19"/>
      <c r="Z236" s="19"/>
    </row>
    <row r="237" spans="2:26" ht="17.25" thickTop="1" thickBot="1" x14ac:dyDescent="0.3">
      <c r="B237" s="110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03"/>
      <c r="V237" s="47"/>
      <c r="W237" s="104"/>
      <c r="X237" s="19"/>
      <c r="Z237" s="19"/>
    </row>
    <row r="238" spans="2:26" x14ac:dyDescent="0.25">
      <c r="B238" s="108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2"/>
    </row>
    <row r="239" spans="2:26" x14ac:dyDescent="0.25">
      <c r="B239" s="109"/>
      <c r="C239" s="3" t="s">
        <v>187</v>
      </c>
      <c r="D239" s="4" t="s">
        <v>194</v>
      </c>
      <c r="F239" s="3" t="s">
        <v>1</v>
      </c>
      <c r="G239" s="4" t="s">
        <v>142</v>
      </c>
      <c r="I239" s="5" t="s">
        <v>197</v>
      </c>
      <c r="J239" s="20">
        <v>44</v>
      </c>
      <c r="K239" s="20">
        <v>46</v>
      </c>
      <c r="L239" s="30"/>
      <c r="M239" s="30"/>
      <c r="N239" s="30"/>
      <c r="O239" s="30"/>
      <c r="P239" s="30"/>
      <c r="R239" s="5" t="s">
        <v>200</v>
      </c>
      <c r="S239" s="75">
        <f>+S240/2</f>
        <v>90</v>
      </c>
      <c r="T239" s="71"/>
      <c r="U239" s="72"/>
      <c r="W239" s="8"/>
    </row>
    <row r="240" spans="2:26" x14ac:dyDescent="0.25">
      <c r="B240" s="109"/>
      <c r="C240" s="3" t="s">
        <v>14</v>
      </c>
      <c r="D240" s="4" t="s">
        <v>15</v>
      </c>
      <c r="F240" s="3" t="s">
        <v>189</v>
      </c>
      <c r="G240" s="60" t="s">
        <v>121</v>
      </c>
      <c r="I240" s="5" t="s">
        <v>198</v>
      </c>
      <c r="J240" s="9">
        <v>5</v>
      </c>
      <c r="K240" s="9">
        <v>5</v>
      </c>
      <c r="L240" s="17"/>
      <c r="M240" s="17"/>
      <c r="N240" s="17"/>
      <c r="O240" s="17"/>
      <c r="P240" s="17"/>
      <c r="Q240" s="10"/>
      <c r="R240" s="5" t="s">
        <v>201</v>
      </c>
      <c r="S240" s="75">
        <v>180</v>
      </c>
      <c r="T240" s="84"/>
      <c r="U240" s="84"/>
      <c r="W240" s="8"/>
    </row>
    <row r="241" spans="1:23" x14ac:dyDescent="0.25">
      <c r="B241" s="109"/>
      <c r="C241" s="3" t="s">
        <v>188</v>
      </c>
      <c r="D241" s="4" t="s">
        <v>17</v>
      </c>
      <c r="F241" s="3" t="s">
        <v>190</v>
      </c>
      <c r="G241" s="4" t="s">
        <v>122</v>
      </c>
      <c r="I241" s="5" t="s">
        <v>199</v>
      </c>
      <c r="J241" s="116">
        <f>SUM(J240:P240)</f>
        <v>10</v>
      </c>
      <c r="K241" s="116"/>
      <c r="L241" s="10"/>
      <c r="M241" s="10"/>
      <c r="N241" s="10"/>
      <c r="O241" s="10"/>
      <c r="P241" s="10"/>
      <c r="R241" s="5" t="s">
        <v>199</v>
      </c>
      <c r="S241" s="76">
        <f>J241*S239</f>
        <v>900</v>
      </c>
      <c r="T241" s="85"/>
      <c r="U241" s="97"/>
      <c r="W241" s="8"/>
    </row>
    <row r="242" spans="1:23" x14ac:dyDescent="0.25">
      <c r="B242" s="109"/>
      <c r="C242" s="10"/>
      <c r="F242" s="10"/>
      <c r="I242" s="18"/>
      <c r="J242" s="30"/>
      <c r="K242" s="30"/>
      <c r="L242" s="30"/>
      <c r="M242" s="30"/>
      <c r="N242" s="30"/>
      <c r="O242" s="30"/>
      <c r="P242" s="30"/>
      <c r="R242" s="18"/>
      <c r="S242" s="45"/>
      <c r="T242" s="39"/>
      <c r="U242" s="39"/>
      <c r="W242" s="8"/>
    </row>
    <row r="243" spans="1:23" x14ac:dyDescent="0.25">
      <c r="B243" s="109"/>
      <c r="C243" s="10"/>
      <c r="F243" s="10"/>
      <c r="I243" s="5" t="s">
        <v>197</v>
      </c>
      <c r="J243" s="20">
        <v>58</v>
      </c>
      <c r="K243" s="20">
        <v>60</v>
      </c>
      <c r="L243" s="20">
        <v>62</v>
      </c>
      <c r="M243" s="30"/>
      <c r="N243" s="30"/>
      <c r="O243" s="30"/>
      <c r="P243" s="30"/>
      <c r="R243" s="5" t="s">
        <v>200</v>
      </c>
      <c r="S243" s="75">
        <f>+S244/2</f>
        <v>95</v>
      </c>
      <c r="T243" s="71"/>
      <c r="U243" s="72"/>
      <c r="W243" s="8"/>
    </row>
    <row r="244" spans="1:23" x14ac:dyDescent="0.25">
      <c r="B244" s="109"/>
      <c r="C244" s="10"/>
      <c r="F244" s="10"/>
      <c r="I244" s="5" t="s">
        <v>198</v>
      </c>
      <c r="J244" s="9">
        <v>95</v>
      </c>
      <c r="K244" s="9">
        <v>5</v>
      </c>
      <c r="L244" s="9">
        <v>5</v>
      </c>
      <c r="M244" s="17"/>
      <c r="N244" s="17"/>
      <c r="O244" s="17"/>
      <c r="P244" s="17"/>
      <c r="Q244" s="10"/>
      <c r="R244" s="5" t="s">
        <v>201</v>
      </c>
      <c r="S244" s="75">
        <v>190</v>
      </c>
      <c r="T244" s="84"/>
      <c r="U244" s="84"/>
      <c r="W244" s="8"/>
    </row>
    <row r="245" spans="1:23" x14ac:dyDescent="0.25">
      <c r="B245" s="109"/>
      <c r="C245" s="10"/>
      <c r="F245" s="10"/>
      <c r="I245" s="5" t="s">
        <v>199</v>
      </c>
      <c r="J245" s="116">
        <f>SUM(J244:P244)</f>
        <v>105</v>
      </c>
      <c r="K245" s="116"/>
      <c r="L245" s="116"/>
      <c r="M245" s="10"/>
      <c r="N245" s="10"/>
      <c r="O245" s="10"/>
      <c r="P245" s="10"/>
      <c r="R245" s="5" t="s">
        <v>199</v>
      </c>
      <c r="S245" s="76">
        <f>J245*S243</f>
        <v>9975</v>
      </c>
      <c r="T245" s="85"/>
      <c r="U245" s="97"/>
      <c r="W245" s="8"/>
    </row>
    <row r="246" spans="1:23" x14ac:dyDescent="0.25">
      <c r="B246" s="109"/>
      <c r="C246" s="10"/>
      <c r="F246" s="10"/>
      <c r="I246" s="18"/>
      <c r="J246" s="30"/>
      <c r="K246" s="30"/>
      <c r="L246" s="30"/>
      <c r="M246" s="30"/>
      <c r="N246" s="30"/>
      <c r="O246" s="30"/>
      <c r="P246" s="30"/>
      <c r="R246" s="18"/>
      <c r="S246" s="45"/>
      <c r="T246" s="39"/>
      <c r="U246" s="39"/>
      <c r="W246" s="8"/>
    </row>
    <row r="247" spans="1:23" ht="16.5" thickBot="1" x14ac:dyDescent="0.3">
      <c r="B247" s="109"/>
      <c r="C247" s="10"/>
      <c r="F247" s="10"/>
      <c r="I247" s="5" t="s">
        <v>199</v>
      </c>
      <c r="J247" s="46">
        <f>J241+J245</f>
        <v>115</v>
      </c>
      <c r="K247" s="30"/>
      <c r="L247" s="30"/>
      <c r="M247" s="30"/>
      <c r="N247" s="30"/>
      <c r="O247" s="30"/>
      <c r="P247" s="30"/>
      <c r="R247" s="5" t="s">
        <v>138</v>
      </c>
      <c r="S247" s="76">
        <f>S245+S241</f>
        <v>10875</v>
      </c>
      <c r="T247" s="96"/>
      <c r="U247" s="98"/>
      <c r="W247" s="8"/>
    </row>
    <row r="248" spans="1:23" ht="17.25" thickTop="1" thickBot="1" x14ac:dyDescent="0.3">
      <c r="B248" s="110"/>
      <c r="C248" s="47"/>
      <c r="D248" s="13"/>
      <c r="E248" s="13"/>
      <c r="F248" s="47"/>
      <c r="G248" s="13"/>
      <c r="H248" s="13"/>
      <c r="I248" s="48"/>
      <c r="J248" s="49"/>
      <c r="K248" s="49"/>
      <c r="L248" s="49"/>
      <c r="M248" s="49"/>
      <c r="N248" s="49"/>
      <c r="O248" s="49"/>
      <c r="P248" s="49"/>
      <c r="Q248" s="13"/>
      <c r="R248" s="13"/>
      <c r="S248" s="13"/>
      <c r="T248" s="13"/>
      <c r="U248" s="13"/>
      <c r="V248" s="13"/>
      <c r="W248" s="15"/>
    </row>
    <row r="249" spans="1:23" x14ac:dyDescent="0.25">
      <c r="A249" s="21"/>
      <c r="B249" s="117"/>
      <c r="C249" s="32"/>
      <c r="D249" s="63"/>
      <c r="E249" s="32"/>
      <c r="F249" s="32"/>
      <c r="G249" s="63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1"/>
      <c r="V249" s="1"/>
      <c r="W249" s="2"/>
    </row>
    <row r="250" spans="1:23" x14ac:dyDescent="0.25">
      <c r="A250" s="21"/>
      <c r="B250" s="118"/>
      <c r="C250" s="22" t="s">
        <v>187</v>
      </c>
      <c r="D250" s="54" t="s">
        <v>194</v>
      </c>
      <c r="E250" s="21"/>
      <c r="F250" s="22" t="s">
        <v>1</v>
      </c>
      <c r="G250" s="54" t="s">
        <v>142</v>
      </c>
      <c r="H250" s="21"/>
      <c r="I250" s="23" t="s">
        <v>197</v>
      </c>
      <c r="J250" s="34">
        <v>44</v>
      </c>
      <c r="K250" s="34">
        <v>46</v>
      </c>
      <c r="L250" s="34">
        <v>48</v>
      </c>
      <c r="M250" s="34">
        <v>50</v>
      </c>
      <c r="N250" s="34">
        <v>52</v>
      </c>
      <c r="O250" s="39"/>
      <c r="P250" s="39"/>
      <c r="Q250" s="21"/>
      <c r="R250" s="23" t="s">
        <v>200</v>
      </c>
      <c r="S250" s="93">
        <f>+S251/2</f>
        <v>90</v>
      </c>
      <c r="T250" s="71"/>
      <c r="U250" s="72"/>
      <c r="W250" s="8"/>
    </row>
    <row r="251" spans="1:23" x14ac:dyDescent="0.25">
      <c r="A251" s="21"/>
      <c r="B251" s="118"/>
      <c r="C251" s="24" t="s">
        <v>14</v>
      </c>
      <c r="D251" s="58" t="s">
        <v>15</v>
      </c>
      <c r="E251" s="21"/>
      <c r="F251" s="24" t="s">
        <v>189</v>
      </c>
      <c r="G251" s="59" t="s">
        <v>143</v>
      </c>
      <c r="H251" s="21"/>
      <c r="I251" s="26" t="s">
        <v>198</v>
      </c>
      <c r="J251" s="35">
        <v>10</v>
      </c>
      <c r="K251" s="35">
        <v>30</v>
      </c>
      <c r="L251" s="35">
        <v>30</v>
      </c>
      <c r="M251" s="35">
        <v>15</v>
      </c>
      <c r="N251" s="35">
        <v>5</v>
      </c>
      <c r="O251" s="29"/>
      <c r="P251" s="29"/>
      <c r="Q251" s="25"/>
      <c r="R251" s="26" t="s">
        <v>201</v>
      </c>
      <c r="S251" s="94">
        <v>180</v>
      </c>
      <c r="T251" s="84"/>
      <c r="U251" s="84"/>
      <c r="W251" s="8"/>
    </row>
    <row r="252" spans="1:23" x14ac:dyDescent="0.25">
      <c r="A252" s="21"/>
      <c r="B252" s="118"/>
      <c r="C252" s="24" t="s">
        <v>188</v>
      </c>
      <c r="D252" s="58" t="s">
        <v>17</v>
      </c>
      <c r="E252" s="21"/>
      <c r="F252" s="24" t="s">
        <v>190</v>
      </c>
      <c r="G252" s="58" t="s">
        <v>128</v>
      </c>
      <c r="H252" s="21"/>
      <c r="I252" s="26" t="s">
        <v>199</v>
      </c>
      <c r="J252" s="120">
        <f>SUM(J251:N251)</f>
        <v>90</v>
      </c>
      <c r="K252" s="120"/>
      <c r="L252" s="120"/>
      <c r="M252" s="120"/>
      <c r="N252" s="120"/>
      <c r="O252" s="25"/>
      <c r="P252" s="25"/>
      <c r="Q252" s="21"/>
      <c r="R252" s="26" t="s">
        <v>199</v>
      </c>
      <c r="S252" s="95">
        <f>S250*J252</f>
        <v>8100</v>
      </c>
      <c r="T252" s="85"/>
      <c r="U252" s="97"/>
      <c r="W252" s="8"/>
    </row>
    <row r="253" spans="1:23" x14ac:dyDescent="0.25">
      <c r="A253" s="21"/>
      <c r="B253" s="118"/>
      <c r="C253" s="25"/>
      <c r="D253" s="55"/>
      <c r="E253" s="21"/>
      <c r="F253" s="25"/>
      <c r="G253" s="55"/>
      <c r="H253" s="21"/>
      <c r="I253" s="38"/>
      <c r="J253" s="39"/>
      <c r="K253" s="39"/>
      <c r="L253" s="39"/>
      <c r="M253" s="39"/>
      <c r="N253" s="39"/>
      <c r="O253" s="39"/>
      <c r="P253" s="39"/>
      <c r="Q253" s="21"/>
      <c r="R253" s="38"/>
      <c r="S253" s="40"/>
      <c r="T253" s="39"/>
      <c r="U253" s="39"/>
      <c r="W253" s="8"/>
    </row>
    <row r="254" spans="1:23" x14ac:dyDescent="0.25">
      <c r="A254" s="21"/>
      <c r="B254" s="118"/>
      <c r="C254" s="25"/>
      <c r="D254" s="55"/>
      <c r="E254" s="21"/>
      <c r="F254" s="25"/>
      <c r="G254" s="55"/>
      <c r="H254" s="21"/>
      <c r="I254" s="23" t="s">
        <v>197</v>
      </c>
      <c r="J254" s="34">
        <v>58</v>
      </c>
      <c r="K254" s="34">
        <v>60</v>
      </c>
      <c r="L254" s="34">
        <v>62</v>
      </c>
      <c r="M254" s="39"/>
      <c r="N254" s="39"/>
      <c r="O254" s="39"/>
      <c r="P254" s="39"/>
      <c r="Q254" s="21"/>
      <c r="R254" s="23" t="s">
        <v>200</v>
      </c>
      <c r="S254" s="93">
        <f>+S255/2</f>
        <v>95</v>
      </c>
      <c r="T254" s="71"/>
      <c r="U254" s="72"/>
      <c r="W254" s="8"/>
    </row>
    <row r="255" spans="1:23" x14ac:dyDescent="0.25">
      <c r="A255" s="21"/>
      <c r="B255" s="118"/>
      <c r="C255" s="25"/>
      <c r="D255" s="55"/>
      <c r="E255" s="21"/>
      <c r="F255" s="25"/>
      <c r="G255" s="55"/>
      <c r="H255" s="21"/>
      <c r="I255" s="26" t="s">
        <v>198</v>
      </c>
      <c r="J255" s="35">
        <v>0</v>
      </c>
      <c r="K255" s="35">
        <v>15</v>
      </c>
      <c r="L255" s="35">
        <v>5</v>
      </c>
      <c r="M255" s="29"/>
      <c r="N255" s="29"/>
      <c r="O255" s="29"/>
      <c r="P255" s="29"/>
      <c r="Q255" s="25"/>
      <c r="R255" s="26" t="s">
        <v>201</v>
      </c>
      <c r="S255" s="94">
        <v>190</v>
      </c>
      <c r="T255" s="84"/>
      <c r="U255" s="84"/>
      <c r="W255" s="8"/>
    </row>
    <row r="256" spans="1:23" x14ac:dyDescent="0.25">
      <c r="A256" s="21"/>
      <c r="B256" s="118"/>
      <c r="C256" s="25"/>
      <c r="D256" s="55"/>
      <c r="E256" s="21"/>
      <c r="F256" s="25"/>
      <c r="G256" s="55"/>
      <c r="H256" s="21"/>
      <c r="I256" s="26" t="s">
        <v>199</v>
      </c>
      <c r="J256" s="114">
        <f>SUM(J255:L255)</f>
        <v>20</v>
      </c>
      <c r="K256" s="121"/>
      <c r="L256" s="115"/>
      <c r="M256" s="25"/>
      <c r="N256" s="25"/>
      <c r="O256" s="25"/>
      <c r="P256" s="25"/>
      <c r="Q256" s="21"/>
      <c r="R256" s="26" t="s">
        <v>199</v>
      </c>
      <c r="S256" s="95">
        <f>S254*J256</f>
        <v>1900</v>
      </c>
      <c r="T256" s="85"/>
      <c r="U256" s="97"/>
      <c r="W256" s="8"/>
    </row>
    <row r="257" spans="1:23" x14ac:dyDescent="0.25">
      <c r="A257" s="21"/>
      <c r="B257" s="118"/>
      <c r="C257" s="25"/>
      <c r="D257" s="55"/>
      <c r="E257" s="21"/>
      <c r="F257" s="25"/>
      <c r="G257" s="55"/>
      <c r="H257" s="21"/>
      <c r="I257" s="38"/>
      <c r="J257" s="39"/>
      <c r="K257" s="39"/>
      <c r="L257" s="39"/>
      <c r="M257" s="39"/>
      <c r="N257" s="39"/>
      <c r="O257" s="39"/>
      <c r="P257" s="39"/>
      <c r="Q257" s="21"/>
      <c r="R257" s="38"/>
      <c r="S257" s="40"/>
      <c r="T257" s="39"/>
      <c r="U257" s="39"/>
      <c r="W257" s="8"/>
    </row>
    <row r="258" spans="1:23" ht="16.5" thickBot="1" x14ac:dyDescent="0.3">
      <c r="A258" s="21"/>
      <c r="B258" s="118"/>
      <c r="C258" s="25"/>
      <c r="D258" s="55"/>
      <c r="E258" s="21"/>
      <c r="F258" s="25"/>
      <c r="G258" s="55"/>
      <c r="H258" s="21"/>
      <c r="I258" s="23" t="s">
        <v>199</v>
      </c>
      <c r="J258" s="41">
        <f>SUM(J256+J252)</f>
        <v>110</v>
      </c>
      <c r="K258" s="39"/>
      <c r="L258" s="39"/>
      <c r="M258" s="39"/>
      <c r="N258" s="39"/>
      <c r="O258" s="39"/>
      <c r="P258" s="39"/>
      <c r="Q258" s="21"/>
      <c r="R258" s="23" t="s">
        <v>138</v>
      </c>
      <c r="S258" s="76">
        <f>S256+S252</f>
        <v>10000</v>
      </c>
      <c r="T258" s="96"/>
      <c r="U258" s="98"/>
      <c r="W258" s="8"/>
    </row>
    <row r="259" spans="1:23" ht="17.25" thickTop="1" thickBot="1" x14ac:dyDescent="0.3">
      <c r="A259" s="21"/>
      <c r="B259" s="119"/>
      <c r="C259" s="42"/>
      <c r="D259" s="56"/>
      <c r="E259" s="27"/>
      <c r="F259" s="42"/>
      <c r="G259" s="56"/>
      <c r="H259" s="27"/>
      <c r="I259" s="43"/>
      <c r="J259" s="44"/>
      <c r="K259" s="44"/>
      <c r="L259" s="44"/>
      <c r="M259" s="44"/>
      <c r="N259" s="44"/>
      <c r="O259" s="44"/>
      <c r="P259" s="44"/>
      <c r="Q259" s="27"/>
      <c r="R259" s="27"/>
      <c r="S259" s="27"/>
      <c r="T259" s="27"/>
      <c r="U259" s="13"/>
      <c r="V259" s="13"/>
      <c r="W259" s="15"/>
    </row>
    <row r="260" spans="1:23" x14ac:dyDescent="0.25">
      <c r="A260" s="21"/>
      <c r="B260" s="117"/>
      <c r="C260" s="32"/>
      <c r="D260" s="63"/>
      <c r="E260" s="32"/>
      <c r="F260" s="32"/>
      <c r="G260" s="63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1"/>
      <c r="V260" s="1"/>
      <c r="W260" s="2"/>
    </row>
    <row r="261" spans="1:23" x14ac:dyDescent="0.25">
      <c r="A261" s="21"/>
      <c r="B261" s="118"/>
      <c r="C261" s="22" t="s">
        <v>187</v>
      </c>
      <c r="D261" s="54" t="s">
        <v>194</v>
      </c>
      <c r="E261" s="21"/>
      <c r="F261" s="22" t="s">
        <v>1</v>
      </c>
      <c r="G261" s="54" t="s">
        <v>142</v>
      </c>
      <c r="H261" s="21"/>
      <c r="I261" s="23" t="s">
        <v>197</v>
      </c>
      <c r="J261" s="34">
        <v>44</v>
      </c>
      <c r="K261" s="34">
        <v>46</v>
      </c>
      <c r="L261" s="34">
        <v>48</v>
      </c>
      <c r="M261" s="34">
        <v>50</v>
      </c>
      <c r="N261" s="34">
        <v>52</v>
      </c>
      <c r="O261" s="34">
        <v>54</v>
      </c>
      <c r="P261" s="34">
        <v>56</v>
      </c>
      <c r="Q261" s="21"/>
      <c r="R261" s="23" t="s">
        <v>200</v>
      </c>
      <c r="S261" s="93">
        <f>+S262/2</f>
        <v>90</v>
      </c>
      <c r="T261" s="71"/>
      <c r="U261" s="72"/>
      <c r="W261" s="8"/>
    </row>
    <row r="262" spans="1:23" x14ac:dyDescent="0.25">
      <c r="A262" s="21"/>
      <c r="B262" s="118"/>
      <c r="C262" s="24" t="s">
        <v>14</v>
      </c>
      <c r="D262" s="58" t="s">
        <v>15</v>
      </c>
      <c r="E262" s="21"/>
      <c r="F262" s="24" t="s">
        <v>189</v>
      </c>
      <c r="G262" s="59" t="s">
        <v>140</v>
      </c>
      <c r="H262" s="21"/>
      <c r="I262" s="26" t="s">
        <v>198</v>
      </c>
      <c r="J262" s="35">
        <v>20</v>
      </c>
      <c r="K262" s="35">
        <v>25</v>
      </c>
      <c r="L262" s="35">
        <v>30</v>
      </c>
      <c r="M262" s="35">
        <v>15</v>
      </c>
      <c r="N262" s="35">
        <v>15</v>
      </c>
      <c r="O262" s="35">
        <v>20</v>
      </c>
      <c r="P262" s="35">
        <v>45</v>
      </c>
      <c r="Q262" s="25"/>
      <c r="R262" s="26" t="s">
        <v>201</v>
      </c>
      <c r="S262" s="94">
        <v>180</v>
      </c>
      <c r="T262" s="84"/>
      <c r="U262" s="84"/>
      <c r="W262" s="8"/>
    </row>
    <row r="263" spans="1:23" x14ac:dyDescent="0.25">
      <c r="A263" s="21"/>
      <c r="B263" s="118"/>
      <c r="C263" s="24" t="s">
        <v>188</v>
      </c>
      <c r="D263" s="58" t="s">
        <v>17</v>
      </c>
      <c r="E263" s="21"/>
      <c r="F263" s="24" t="s">
        <v>190</v>
      </c>
      <c r="G263" s="58" t="s">
        <v>141</v>
      </c>
      <c r="H263" s="21"/>
      <c r="I263" s="26" t="s">
        <v>199</v>
      </c>
      <c r="J263" s="120">
        <f>SUM(J262:P262)</f>
        <v>170</v>
      </c>
      <c r="K263" s="120"/>
      <c r="L263" s="120"/>
      <c r="M263" s="120"/>
      <c r="N263" s="120"/>
      <c r="O263" s="120"/>
      <c r="P263" s="120"/>
      <c r="Q263" s="21"/>
      <c r="R263" s="26" t="s">
        <v>199</v>
      </c>
      <c r="S263" s="95">
        <f>S261*J263</f>
        <v>15300</v>
      </c>
      <c r="T263" s="85"/>
      <c r="U263" s="97"/>
      <c r="W263" s="8"/>
    </row>
    <row r="264" spans="1:23" x14ac:dyDescent="0.25">
      <c r="A264" s="21"/>
      <c r="B264" s="118"/>
      <c r="C264" s="25"/>
      <c r="D264" s="55"/>
      <c r="E264" s="21"/>
      <c r="F264" s="25"/>
      <c r="G264" s="55"/>
      <c r="H264" s="21"/>
      <c r="I264" s="38"/>
      <c r="J264" s="39"/>
      <c r="K264" s="39"/>
      <c r="L264" s="39"/>
      <c r="M264" s="39"/>
      <c r="N264" s="39"/>
      <c r="O264" s="39"/>
      <c r="P264" s="39"/>
      <c r="Q264" s="21"/>
      <c r="R264" s="38"/>
      <c r="S264" s="40"/>
      <c r="T264" s="39"/>
      <c r="U264" s="39"/>
      <c r="W264" s="8"/>
    </row>
    <row r="265" spans="1:23" x14ac:dyDescent="0.25">
      <c r="A265" s="21"/>
      <c r="B265" s="118"/>
      <c r="C265" s="25"/>
      <c r="D265" s="55"/>
      <c r="E265" s="21"/>
      <c r="F265" s="25"/>
      <c r="G265" s="55"/>
      <c r="H265" s="21"/>
      <c r="I265" s="23" t="s">
        <v>197</v>
      </c>
      <c r="J265" s="34">
        <v>58</v>
      </c>
      <c r="K265" s="34">
        <v>60</v>
      </c>
      <c r="L265" s="34">
        <v>62</v>
      </c>
      <c r="M265" s="39"/>
      <c r="N265" s="39"/>
      <c r="O265" s="39"/>
      <c r="P265" s="39"/>
      <c r="Q265" s="21"/>
      <c r="R265" s="23" t="s">
        <v>200</v>
      </c>
      <c r="S265" s="93">
        <f>+S266/2</f>
        <v>95</v>
      </c>
      <c r="T265" s="71"/>
      <c r="U265" s="72"/>
      <c r="W265" s="8"/>
    </row>
    <row r="266" spans="1:23" x14ac:dyDescent="0.25">
      <c r="A266" s="21"/>
      <c r="B266" s="118"/>
      <c r="C266" s="25"/>
      <c r="D266" s="55"/>
      <c r="E266" s="21"/>
      <c r="F266" s="25"/>
      <c r="G266" s="55"/>
      <c r="H266" s="21"/>
      <c r="I266" s="26" t="s">
        <v>198</v>
      </c>
      <c r="J266" s="35">
        <v>80</v>
      </c>
      <c r="K266" s="35">
        <v>5</v>
      </c>
      <c r="L266" s="35">
        <v>5</v>
      </c>
      <c r="M266" s="29"/>
      <c r="N266" s="29"/>
      <c r="O266" s="29"/>
      <c r="P266" s="29"/>
      <c r="Q266" s="25"/>
      <c r="R266" s="26" t="s">
        <v>201</v>
      </c>
      <c r="S266" s="94">
        <v>190</v>
      </c>
      <c r="T266" s="84"/>
      <c r="U266" s="84"/>
      <c r="W266" s="8"/>
    </row>
    <row r="267" spans="1:23" x14ac:dyDescent="0.25">
      <c r="A267" s="21"/>
      <c r="B267" s="118"/>
      <c r="C267" s="25"/>
      <c r="D267" s="55"/>
      <c r="E267" s="21"/>
      <c r="F267" s="25"/>
      <c r="G267" s="55"/>
      <c r="H267" s="21"/>
      <c r="I267" s="26" t="s">
        <v>199</v>
      </c>
      <c r="J267" s="114">
        <f>SUM(J266:L266)</f>
        <v>90</v>
      </c>
      <c r="K267" s="121"/>
      <c r="L267" s="115"/>
      <c r="M267" s="25"/>
      <c r="N267" s="25"/>
      <c r="O267" s="25"/>
      <c r="P267" s="25"/>
      <c r="Q267" s="21"/>
      <c r="R267" s="26" t="s">
        <v>199</v>
      </c>
      <c r="S267" s="95">
        <f>S265*J267</f>
        <v>8550</v>
      </c>
      <c r="T267" s="85"/>
      <c r="U267" s="97"/>
      <c r="W267" s="8"/>
    </row>
    <row r="268" spans="1:23" x14ac:dyDescent="0.25">
      <c r="A268" s="21"/>
      <c r="B268" s="118"/>
      <c r="C268" s="25"/>
      <c r="D268" s="55"/>
      <c r="E268" s="21"/>
      <c r="F268" s="25"/>
      <c r="G268" s="55"/>
      <c r="H268" s="21"/>
      <c r="I268" s="38"/>
      <c r="J268" s="39"/>
      <c r="K268" s="39"/>
      <c r="L268" s="39"/>
      <c r="M268" s="39"/>
      <c r="N268" s="39"/>
      <c r="O268" s="39"/>
      <c r="P268" s="39"/>
      <c r="Q268" s="21"/>
      <c r="R268" s="38"/>
      <c r="S268" s="40"/>
      <c r="T268" s="39"/>
      <c r="U268" s="39"/>
      <c r="W268" s="8"/>
    </row>
    <row r="269" spans="1:23" ht="16.5" thickBot="1" x14ac:dyDescent="0.3">
      <c r="A269" s="21"/>
      <c r="B269" s="118"/>
      <c r="C269" s="25"/>
      <c r="D269" s="55"/>
      <c r="E269" s="21"/>
      <c r="F269" s="25"/>
      <c r="G269" s="55"/>
      <c r="H269" s="21"/>
      <c r="I269" s="23" t="s">
        <v>199</v>
      </c>
      <c r="J269" s="41">
        <f>SUM(J267+J263)</f>
        <v>260</v>
      </c>
      <c r="K269" s="39"/>
      <c r="L269" s="39"/>
      <c r="M269" s="39"/>
      <c r="N269" s="39"/>
      <c r="O269" s="39"/>
      <c r="P269" s="39"/>
      <c r="Q269" s="21"/>
      <c r="R269" s="23" t="s">
        <v>138</v>
      </c>
      <c r="S269" s="76">
        <f>S267+S263</f>
        <v>23850</v>
      </c>
      <c r="T269" s="96"/>
      <c r="U269" s="98"/>
      <c r="W269" s="8"/>
    </row>
    <row r="270" spans="1:23" ht="17.25" thickTop="1" thickBot="1" x14ac:dyDescent="0.3">
      <c r="A270" s="21"/>
      <c r="B270" s="119"/>
      <c r="C270" s="42"/>
      <c r="D270" s="56"/>
      <c r="E270" s="27"/>
      <c r="F270" s="42"/>
      <c r="G270" s="56"/>
      <c r="H270" s="27"/>
      <c r="I270" s="43"/>
      <c r="J270" s="44"/>
      <c r="K270" s="44"/>
      <c r="L270" s="44"/>
      <c r="M270" s="44"/>
      <c r="N270" s="44"/>
      <c r="O270" s="44"/>
      <c r="P270" s="44"/>
      <c r="Q270" s="27"/>
      <c r="R270" s="27"/>
      <c r="S270" s="27"/>
      <c r="T270" s="27"/>
      <c r="U270" s="13"/>
      <c r="V270" s="13"/>
      <c r="W270" s="15"/>
    </row>
    <row r="271" spans="1:23" x14ac:dyDescent="0.25">
      <c r="A271" s="21"/>
      <c r="B271" s="117"/>
      <c r="C271" s="32"/>
      <c r="D271" s="63"/>
      <c r="E271" s="32"/>
      <c r="F271" s="32"/>
      <c r="G271" s="63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1"/>
      <c r="V271" s="1"/>
      <c r="W271" s="2"/>
    </row>
    <row r="272" spans="1:23" x14ac:dyDescent="0.25">
      <c r="A272" s="21"/>
      <c r="B272" s="118"/>
      <c r="C272" s="22" t="s">
        <v>187</v>
      </c>
      <c r="D272" s="54" t="s">
        <v>194</v>
      </c>
      <c r="E272" s="21"/>
      <c r="F272" s="22" t="s">
        <v>1</v>
      </c>
      <c r="G272" s="54" t="s">
        <v>142</v>
      </c>
      <c r="H272" s="21"/>
      <c r="I272" s="23" t="s">
        <v>197</v>
      </c>
      <c r="J272" s="34">
        <v>44</v>
      </c>
      <c r="K272" s="34">
        <v>46</v>
      </c>
      <c r="L272" s="34">
        <v>48</v>
      </c>
      <c r="M272" s="34">
        <v>50</v>
      </c>
      <c r="N272" s="34">
        <v>52</v>
      </c>
      <c r="O272" s="34">
        <v>54</v>
      </c>
      <c r="P272" s="34">
        <v>56</v>
      </c>
      <c r="Q272" s="21"/>
      <c r="R272" s="23" t="s">
        <v>200</v>
      </c>
      <c r="S272" s="93">
        <f>+S273/2</f>
        <v>90</v>
      </c>
      <c r="T272" s="71"/>
      <c r="U272" s="72"/>
      <c r="W272" s="8"/>
    </row>
    <row r="273" spans="1:23" x14ac:dyDescent="0.25">
      <c r="A273" s="21"/>
      <c r="B273" s="118"/>
      <c r="C273" s="24" t="s">
        <v>14</v>
      </c>
      <c r="D273" s="58" t="s">
        <v>15</v>
      </c>
      <c r="E273" s="21"/>
      <c r="F273" s="24" t="s">
        <v>189</v>
      </c>
      <c r="G273" s="59" t="s">
        <v>144</v>
      </c>
      <c r="H273" s="21"/>
      <c r="I273" s="26" t="s">
        <v>198</v>
      </c>
      <c r="J273" s="35">
        <v>5</v>
      </c>
      <c r="K273" s="35">
        <v>25</v>
      </c>
      <c r="L273" s="35">
        <v>30</v>
      </c>
      <c r="M273" s="35">
        <v>45</v>
      </c>
      <c r="N273" s="35">
        <v>50</v>
      </c>
      <c r="O273" s="35">
        <v>20</v>
      </c>
      <c r="P273" s="35">
        <v>25</v>
      </c>
      <c r="Q273" s="25"/>
      <c r="R273" s="26" t="s">
        <v>201</v>
      </c>
      <c r="S273" s="94">
        <v>180</v>
      </c>
      <c r="T273" s="84"/>
      <c r="U273" s="84"/>
      <c r="W273" s="8"/>
    </row>
    <row r="274" spans="1:23" x14ac:dyDescent="0.25">
      <c r="A274" s="21"/>
      <c r="B274" s="118"/>
      <c r="C274" s="24" t="s">
        <v>188</v>
      </c>
      <c r="D274" s="58" t="s">
        <v>17</v>
      </c>
      <c r="E274" s="21"/>
      <c r="F274" s="24" t="s">
        <v>190</v>
      </c>
      <c r="G274" s="58" t="s">
        <v>145</v>
      </c>
      <c r="H274" s="21"/>
      <c r="I274" s="26" t="s">
        <v>199</v>
      </c>
      <c r="J274" s="120">
        <f>SUM(J273:P273)</f>
        <v>200</v>
      </c>
      <c r="K274" s="120"/>
      <c r="L274" s="120"/>
      <c r="M274" s="120"/>
      <c r="N274" s="120"/>
      <c r="O274" s="120"/>
      <c r="P274" s="120"/>
      <c r="Q274" s="21"/>
      <c r="R274" s="26" t="s">
        <v>199</v>
      </c>
      <c r="S274" s="95">
        <f>S272*J274</f>
        <v>18000</v>
      </c>
      <c r="T274" s="85"/>
      <c r="U274" s="97"/>
      <c r="W274" s="8"/>
    </row>
    <row r="275" spans="1:23" x14ac:dyDescent="0.25">
      <c r="A275" s="21"/>
      <c r="B275" s="118"/>
      <c r="C275" s="25"/>
      <c r="D275" s="55"/>
      <c r="E275" s="21"/>
      <c r="F275" s="25"/>
      <c r="G275" s="55"/>
      <c r="H275" s="21"/>
      <c r="I275" s="38"/>
      <c r="J275" s="39"/>
      <c r="K275" s="39"/>
      <c r="L275" s="39"/>
      <c r="M275" s="39"/>
      <c r="N275" s="39"/>
      <c r="O275" s="39"/>
      <c r="P275" s="39"/>
      <c r="Q275" s="21"/>
      <c r="R275" s="38"/>
      <c r="S275" s="40"/>
      <c r="T275" s="39"/>
      <c r="U275" s="39"/>
      <c r="W275" s="8"/>
    </row>
    <row r="276" spans="1:23" x14ac:dyDescent="0.25">
      <c r="A276" s="21"/>
      <c r="B276" s="118"/>
      <c r="C276" s="25"/>
      <c r="D276" s="55"/>
      <c r="E276" s="21"/>
      <c r="F276" s="25"/>
      <c r="G276" s="55"/>
      <c r="H276" s="21"/>
      <c r="I276" s="23" t="s">
        <v>197</v>
      </c>
      <c r="J276" s="34">
        <v>58</v>
      </c>
      <c r="K276" s="34">
        <v>60</v>
      </c>
      <c r="L276" s="34">
        <v>62</v>
      </c>
      <c r="M276" s="39"/>
      <c r="N276" s="39"/>
      <c r="O276" s="39"/>
      <c r="P276" s="39"/>
      <c r="Q276" s="21"/>
      <c r="R276" s="23" t="s">
        <v>200</v>
      </c>
      <c r="S276" s="93">
        <f>+S277/2</f>
        <v>95</v>
      </c>
      <c r="T276" s="71"/>
      <c r="U276" s="72"/>
      <c r="W276" s="8"/>
    </row>
    <row r="277" spans="1:23" x14ac:dyDescent="0.25">
      <c r="A277" s="21"/>
      <c r="B277" s="118"/>
      <c r="C277" s="25"/>
      <c r="D277" s="55"/>
      <c r="E277" s="21"/>
      <c r="F277" s="25"/>
      <c r="G277" s="55"/>
      <c r="H277" s="21"/>
      <c r="I277" s="26" t="s">
        <v>198</v>
      </c>
      <c r="J277" s="35">
        <v>20</v>
      </c>
      <c r="K277" s="35">
        <v>5</v>
      </c>
      <c r="L277" s="35">
        <v>5</v>
      </c>
      <c r="M277" s="29"/>
      <c r="N277" s="29"/>
      <c r="O277" s="29"/>
      <c r="P277" s="29"/>
      <c r="Q277" s="25"/>
      <c r="R277" s="26" t="s">
        <v>201</v>
      </c>
      <c r="S277" s="94">
        <v>190</v>
      </c>
      <c r="T277" s="84"/>
      <c r="U277" s="84"/>
      <c r="W277" s="8"/>
    </row>
    <row r="278" spans="1:23" x14ac:dyDescent="0.25">
      <c r="A278" s="21"/>
      <c r="B278" s="118"/>
      <c r="C278" s="25"/>
      <c r="D278" s="55"/>
      <c r="E278" s="21"/>
      <c r="F278" s="25"/>
      <c r="G278" s="55"/>
      <c r="H278" s="21"/>
      <c r="I278" s="26" t="s">
        <v>199</v>
      </c>
      <c r="J278" s="114">
        <f>SUM(J277:L277)</f>
        <v>30</v>
      </c>
      <c r="K278" s="121"/>
      <c r="L278" s="115"/>
      <c r="M278" s="25"/>
      <c r="N278" s="25"/>
      <c r="O278" s="25"/>
      <c r="P278" s="25"/>
      <c r="Q278" s="21"/>
      <c r="R278" s="26" t="s">
        <v>199</v>
      </c>
      <c r="S278" s="95">
        <f>S276*J278</f>
        <v>2850</v>
      </c>
      <c r="T278" s="85"/>
      <c r="U278" s="97"/>
      <c r="W278" s="8"/>
    </row>
    <row r="279" spans="1:23" x14ac:dyDescent="0.25">
      <c r="A279" s="21"/>
      <c r="B279" s="118"/>
      <c r="C279" s="25"/>
      <c r="D279" s="55"/>
      <c r="E279" s="21"/>
      <c r="F279" s="25"/>
      <c r="G279" s="55"/>
      <c r="H279" s="21"/>
      <c r="I279" s="38"/>
      <c r="J279" s="39"/>
      <c r="K279" s="39"/>
      <c r="L279" s="39"/>
      <c r="M279" s="39"/>
      <c r="N279" s="39"/>
      <c r="O279" s="39"/>
      <c r="P279" s="39"/>
      <c r="Q279" s="21"/>
      <c r="R279" s="38"/>
      <c r="S279" s="40"/>
      <c r="T279" s="39"/>
      <c r="U279" s="39"/>
      <c r="W279" s="8"/>
    </row>
    <row r="280" spans="1:23" ht="16.5" thickBot="1" x14ac:dyDescent="0.3">
      <c r="A280" s="21"/>
      <c r="B280" s="118"/>
      <c r="C280" s="25"/>
      <c r="D280" s="55"/>
      <c r="E280" s="21"/>
      <c r="F280" s="25"/>
      <c r="G280" s="55"/>
      <c r="H280" s="21"/>
      <c r="I280" s="23" t="s">
        <v>199</v>
      </c>
      <c r="J280" s="41">
        <f>SUM(J278+J274)</f>
        <v>230</v>
      </c>
      <c r="K280" s="39"/>
      <c r="L280" s="39"/>
      <c r="M280" s="39"/>
      <c r="N280" s="39"/>
      <c r="O280" s="39"/>
      <c r="P280" s="39"/>
      <c r="Q280" s="21"/>
      <c r="R280" s="23" t="s">
        <v>138</v>
      </c>
      <c r="S280" s="76">
        <f>S278+S274</f>
        <v>20850</v>
      </c>
      <c r="T280" s="96"/>
      <c r="U280" s="98"/>
      <c r="W280" s="8"/>
    </row>
    <row r="281" spans="1:23" ht="17.25" thickTop="1" thickBot="1" x14ac:dyDescent="0.3">
      <c r="A281" s="21"/>
      <c r="B281" s="119"/>
      <c r="C281" s="42"/>
      <c r="D281" s="56"/>
      <c r="E281" s="27"/>
      <c r="F281" s="42"/>
      <c r="G281" s="56"/>
      <c r="H281" s="27"/>
      <c r="I281" s="43"/>
      <c r="J281" s="44"/>
      <c r="K281" s="44"/>
      <c r="L281" s="44"/>
      <c r="M281" s="44"/>
      <c r="N281" s="44"/>
      <c r="O281" s="44"/>
      <c r="P281" s="44"/>
      <c r="Q281" s="27"/>
      <c r="R281" s="27"/>
      <c r="S281" s="27"/>
      <c r="T281" s="27"/>
      <c r="U281" s="13"/>
      <c r="V281" s="13"/>
      <c r="W281" s="15"/>
    </row>
    <row r="282" spans="1:23" x14ac:dyDescent="0.25">
      <c r="A282" s="21"/>
      <c r="B282" s="117"/>
      <c r="C282" s="32"/>
      <c r="D282" s="63"/>
      <c r="E282" s="32"/>
      <c r="F282" s="32"/>
      <c r="G282" s="63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1"/>
      <c r="V282" s="1"/>
      <c r="W282" s="2"/>
    </row>
    <row r="283" spans="1:23" x14ac:dyDescent="0.25">
      <c r="A283" s="21"/>
      <c r="B283" s="118"/>
      <c r="C283" s="22" t="s">
        <v>187</v>
      </c>
      <c r="D283" s="54" t="s">
        <v>194</v>
      </c>
      <c r="E283" s="21"/>
      <c r="F283" s="22" t="s">
        <v>1</v>
      </c>
      <c r="G283" s="54" t="s">
        <v>142</v>
      </c>
      <c r="H283" s="21"/>
      <c r="I283" s="23" t="s">
        <v>197</v>
      </c>
      <c r="J283" s="34">
        <v>44</v>
      </c>
      <c r="K283" s="34">
        <v>46</v>
      </c>
      <c r="L283" s="34">
        <v>48</v>
      </c>
      <c r="M283" s="34">
        <v>50</v>
      </c>
      <c r="N283" s="34">
        <v>52</v>
      </c>
      <c r="O283" s="34">
        <v>54</v>
      </c>
      <c r="P283" s="34">
        <v>56</v>
      </c>
      <c r="Q283" s="21"/>
      <c r="R283" s="23" t="s">
        <v>200</v>
      </c>
      <c r="S283" s="93">
        <f>+S284/2</f>
        <v>90</v>
      </c>
      <c r="T283" s="71"/>
      <c r="U283" s="72"/>
      <c r="W283" s="8"/>
    </row>
    <row r="284" spans="1:23" x14ac:dyDescent="0.25">
      <c r="A284" s="21"/>
      <c r="B284" s="118"/>
      <c r="C284" s="24" t="s">
        <v>14</v>
      </c>
      <c r="D284" s="58" t="s">
        <v>15</v>
      </c>
      <c r="E284" s="21"/>
      <c r="F284" s="24" t="s">
        <v>189</v>
      </c>
      <c r="G284" s="59" t="s">
        <v>146</v>
      </c>
      <c r="H284" s="21"/>
      <c r="I284" s="26" t="s">
        <v>198</v>
      </c>
      <c r="J284" s="35">
        <v>10</v>
      </c>
      <c r="K284" s="35">
        <v>10</v>
      </c>
      <c r="L284" s="35">
        <v>10</v>
      </c>
      <c r="M284" s="35">
        <v>5</v>
      </c>
      <c r="N284" s="35">
        <v>0</v>
      </c>
      <c r="O284" s="35">
        <v>5</v>
      </c>
      <c r="P284" s="35">
        <v>0</v>
      </c>
      <c r="Q284" s="25"/>
      <c r="R284" s="26" t="s">
        <v>201</v>
      </c>
      <c r="S284" s="94">
        <v>180</v>
      </c>
      <c r="T284" s="84"/>
      <c r="U284" s="84"/>
      <c r="W284" s="8"/>
    </row>
    <row r="285" spans="1:23" x14ac:dyDescent="0.25">
      <c r="A285" s="21"/>
      <c r="B285" s="118"/>
      <c r="C285" s="24" t="s">
        <v>188</v>
      </c>
      <c r="D285" s="58" t="s">
        <v>17</v>
      </c>
      <c r="E285" s="21"/>
      <c r="F285" s="24" t="s">
        <v>190</v>
      </c>
      <c r="G285" s="58" t="s">
        <v>147</v>
      </c>
      <c r="H285" s="21"/>
      <c r="I285" s="26" t="s">
        <v>199</v>
      </c>
      <c r="J285" s="120">
        <f>SUM(J284:P284)</f>
        <v>40</v>
      </c>
      <c r="K285" s="120"/>
      <c r="L285" s="120"/>
      <c r="M285" s="120"/>
      <c r="N285" s="120"/>
      <c r="O285" s="120"/>
      <c r="P285" s="120"/>
      <c r="Q285" s="21"/>
      <c r="R285" s="26" t="s">
        <v>199</v>
      </c>
      <c r="S285" s="95">
        <f>S283*J285</f>
        <v>3600</v>
      </c>
      <c r="T285" s="85"/>
      <c r="U285" s="97"/>
      <c r="W285" s="8"/>
    </row>
    <row r="286" spans="1:23" x14ac:dyDescent="0.25">
      <c r="A286" s="21"/>
      <c r="B286" s="118"/>
      <c r="C286" s="25"/>
      <c r="D286" s="55"/>
      <c r="E286" s="21"/>
      <c r="F286" s="25"/>
      <c r="G286" s="55"/>
      <c r="H286" s="21"/>
      <c r="I286" s="38"/>
      <c r="J286" s="39"/>
      <c r="K286" s="39"/>
      <c r="L286" s="39"/>
      <c r="M286" s="39"/>
      <c r="N286" s="39"/>
      <c r="O286" s="39"/>
      <c r="P286" s="39"/>
      <c r="Q286" s="21"/>
      <c r="R286" s="38"/>
      <c r="S286" s="40"/>
      <c r="T286" s="39"/>
      <c r="U286" s="39"/>
      <c r="W286" s="8"/>
    </row>
    <row r="287" spans="1:23" x14ac:dyDescent="0.25">
      <c r="A287" s="21"/>
      <c r="B287" s="118"/>
      <c r="C287" s="25"/>
      <c r="D287" s="55"/>
      <c r="E287" s="21"/>
      <c r="F287" s="25"/>
      <c r="G287" s="55"/>
      <c r="H287" s="21"/>
      <c r="I287" s="23" t="s">
        <v>197</v>
      </c>
      <c r="J287" s="34">
        <v>58</v>
      </c>
      <c r="K287" s="34">
        <v>60</v>
      </c>
      <c r="L287" s="34">
        <v>62</v>
      </c>
      <c r="M287" s="39"/>
      <c r="N287" s="39"/>
      <c r="O287" s="39"/>
      <c r="P287" s="39"/>
      <c r="Q287" s="21"/>
      <c r="R287" s="23" t="s">
        <v>200</v>
      </c>
      <c r="S287" s="93">
        <f>+S288/2</f>
        <v>95</v>
      </c>
      <c r="T287" s="71"/>
      <c r="U287" s="72"/>
      <c r="W287" s="8"/>
    </row>
    <row r="288" spans="1:23" x14ac:dyDescent="0.25">
      <c r="A288" s="21"/>
      <c r="B288" s="118"/>
      <c r="C288" s="25"/>
      <c r="D288" s="55"/>
      <c r="E288" s="21"/>
      <c r="F288" s="25"/>
      <c r="G288" s="55"/>
      <c r="H288" s="21"/>
      <c r="I288" s="26" t="s">
        <v>198</v>
      </c>
      <c r="J288" s="35">
        <v>15</v>
      </c>
      <c r="K288" s="35">
        <v>10</v>
      </c>
      <c r="L288" s="35">
        <v>25</v>
      </c>
      <c r="M288" s="29"/>
      <c r="N288" s="29"/>
      <c r="O288" s="29"/>
      <c r="P288" s="29"/>
      <c r="Q288" s="25"/>
      <c r="R288" s="26" t="s">
        <v>201</v>
      </c>
      <c r="S288" s="94">
        <v>190</v>
      </c>
      <c r="T288" s="84"/>
      <c r="U288" s="84"/>
      <c r="W288" s="8"/>
    </row>
    <row r="289" spans="1:26" x14ac:dyDescent="0.25">
      <c r="A289" s="21"/>
      <c r="B289" s="118"/>
      <c r="C289" s="25"/>
      <c r="D289" s="55"/>
      <c r="E289" s="21"/>
      <c r="F289" s="25"/>
      <c r="G289" s="55"/>
      <c r="H289" s="21"/>
      <c r="I289" s="26" t="s">
        <v>199</v>
      </c>
      <c r="J289" s="114">
        <f>SUM(J288:L288)</f>
        <v>50</v>
      </c>
      <c r="K289" s="121"/>
      <c r="L289" s="115"/>
      <c r="M289" s="25"/>
      <c r="N289" s="25"/>
      <c r="O289" s="25"/>
      <c r="P289" s="25"/>
      <c r="Q289" s="21"/>
      <c r="R289" s="26" t="s">
        <v>199</v>
      </c>
      <c r="S289" s="95">
        <f>S287*J289</f>
        <v>4750</v>
      </c>
      <c r="T289" s="85"/>
      <c r="U289" s="97"/>
      <c r="W289" s="8"/>
    </row>
    <row r="290" spans="1:26" x14ac:dyDescent="0.25">
      <c r="A290" s="21"/>
      <c r="B290" s="118"/>
      <c r="C290" s="25"/>
      <c r="D290" s="55"/>
      <c r="E290" s="21"/>
      <c r="F290" s="25"/>
      <c r="G290" s="55"/>
      <c r="H290" s="21"/>
      <c r="I290" s="38"/>
      <c r="J290" s="39"/>
      <c r="K290" s="39"/>
      <c r="L290" s="39"/>
      <c r="M290" s="39"/>
      <c r="N290" s="39"/>
      <c r="O290" s="39"/>
      <c r="P290" s="39"/>
      <c r="Q290" s="21"/>
      <c r="R290" s="38"/>
      <c r="S290" s="40"/>
      <c r="T290" s="39"/>
      <c r="U290" s="39"/>
      <c r="W290" s="8"/>
    </row>
    <row r="291" spans="1:26" ht="16.5" thickBot="1" x14ac:dyDescent="0.3">
      <c r="A291" s="21"/>
      <c r="B291" s="118"/>
      <c r="C291" s="25"/>
      <c r="D291" s="55"/>
      <c r="E291" s="21"/>
      <c r="F291" s="25"/>
      <c r="G291" s="55"/>
      <c r="H291" s="21"/>
      <c r="I291" s="23" t="s">
        <v>199</v>
      </c>
      <c r="J291" s="41">
        <f>SUM(J289+J285)</f>
        <v>90</v>
      </c>
      <c r="K291" s="39"/>
      <c r="L291" s="39"/>
      <c r="M291" s="39"/>
      <c r="N291" s="39"/>
      <c r="O291" s="39"/>
      <c r="P291" s="39"/>
      <c r="Q291" s="21"/>
      <c r="R291" s="23" t="s">
        <v>138</v>
      </c>
      <c r="S291" s="76">
        <f>S289+S285</f>
        <v>8350</v>
      </c>
      <c r="T291" s="96"/>
      <c r="U291" s="98"/>
      <c r="W291" s="8"/>
    </row>
    <row r="292" spans="1:26" ht="17.25" thickTop="1" thickBot="1" x14ac:dyDescent="0.3">
      <c r="A292" s="21"/>
      <c r="B292" s="119"/>
      <c r="C292" s="42"/>
      <c r="D292" s="56"/>
      <c r="E292" s="27"/>
      <c r="F292" s="42"/>
      <c r="G292" s="56"/>
      <c r="H292" s="27"/>
      <c r="I292" s="43"/>
      <c r="J292" s="44"/>
      <c r="K292" s="44"/>
      <c r="L292" s="44"/>
      <c r="M292" s="44"/>
      <c r="N292" s="44"/>
      <c r="O292" s="44"/>
      <c r="P292" s="44"/>
      <c r="Q292" s="27"/>
      <c r="R292" s="27"/>
      <c r="S292" s="27"/>
      <c r="T292" s="27"/>
      <c r="U292" s="13"/>
      <c r="V292" s="13"/>
      <c r="W292" s="15"/>
    </row>
    <row r="293" spans="1:26" x14ac:dyDescent="0.25">
      <c r="B293" s="117"/>
      <c r="C293" s="32"/>
      <c r="D293" s="63"/>
      <c r="E293" s="32"/>
      <c r="F293" s="32"/>
      <c r="G293" s="63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99"/>
      <c r="V293" s="100"/>
      <c r="W293" s="101"/>
      <c r="X293" s="19"/>
      <c r="Z293" s="19"/>
    </row>
    <row r="294" spans="1:26" x14ac:dyDescent="0.25">
      <c r="B294" s="118"/>
      <c r="C294" s="22" t="s">
        <v>187</v>
      </c>
      <c r="D294" s="54" t="s">
        <v>194</v>
      </c>
      <c r="E294" s="21"/>
      <c r="F294" s="22" t="s">
        <v>1</v>
      </c>
      <c r="G294" s="54" t="s">
        <v>148</v>
      </c>
      <c r="H294" s="21"/>
      <c r="I294" s="23" t="s">
        <v>197</v>
      </c>
      <c r="J294" s="34">
        <v>44</v>
      </c>
      <c r="K294" s="34">
        <v>46</v>
      </c>
      <c r="L294" s="34">
        <v>48</v>
      </c>
      <c r="M294" s="34">
        <v>50</v>
      </c>
      <c r="N294" s="34">
        <v>52</v>
      </c>
      <c r="O294" s="34">
        <v>54</v>
      </c>
      <c r="P294" s="34">
        <v>56</v>
      </c>
      <c r="Q294" s="21"/>
      <c r="R294" s="23" t="s">
        <v>200</v>
      </c>
      <c r="S294" s="93">
        <f>+S295/2</f>
        <v>90</v>
      </c>
      <c r="T294" s="71"/>
      <c r="U294" s="72"/>
      <c r="V294" s="10"/>
      <c r="W294" s="102"/>
      <c r="X294" s="19"/>
      <c r="Z294" s="19"/>
    </row>
    <row r="295" spans="1:26" x14ac:dyDescent="0.25">
      <c r="B295" s="118"/>
      <c r="C295" s="24" t="s">
        <v>14</v>
      </c>
      <c r="D295" s="58" t="s">
        <v>15</v>
      </c>
      <c r="E295" s="21"/>
      <c r="F295" s="24" t="s">
        <v>189</v>
      </c>
      <c r="G295" s="59" t="s">
        <v>149</v>
      </c>
      <c r="H295" s="21"/>
      <c r="I295" s="26" t="s">
        <v>198</v>
      </c>
      <c r="J295" s="35">
        <v>0</v>
      </c>
      <c r="K295" s="35">
        <v>0</v>
      </c>
      <c r="L295" s="35">
        <v>5</v>
      </c>
      <c r="M295" s="35">
        <v>5</v>
      </c>
      <c r="N295" s="35">
        <v>5</v>
      </c>
      <c r="O295" s="35">
        <v>0</v>
      </c>
      <c r="P295" s="35">
        <v>0</v>
      </c>
      <c r="Q295" s="25"/>
      <c r="R295" s="26" t="s">
        <v>201</v>
      </c>
      <c r="S295" s="94">
        <v>180</v>
      </c>
      <c r="T295" s="84"/>
      <c r="U295" s="84"/>
      <c r="V295" s="10"/>
      <c r="W295" s="102"/>
      <c r="X295" s="19"/>
      <c r="Z295" s="19"/>
    </row>
    <row r="296" spans="1:26" x14ac:dyDescent="0.25">
      <c r="B296" s="118"/>
      <c r="C296" s="24" t="s">
        <v>188</v>
      </c>
      <c r="D296" s="58" t="s">
        <v>17</v>
      </c>
      <c r="E296" s="21"/>
      <c r="F296" s="24" t="s">
        <v>190</v>
      </c>
      <c r="G296" s="58" t="s">
        <v>150</v>
      </c>
      <c r="H296" s="21"/>
      <c r="I296" s="26" t="s">
        <v>199</v>
      </c>
      <c r="J296" s="120">
        <f>SUM(J295:P295)</f>
        <v>15</v>
      </c>
      <c r="K296" s="120"/>
      <c r="L296" s="120"/>
      <c r="M296" s="120"/>
      <c r="N296" s="120"/>
      <c r="O296" s="120"/>
      <c r="P296" s="120"/>
      <c r="Q296" s="21"/>
      <c r="R296" s="26" t="s">
        <v>199</v>
      </c>
      <c r="S296" s="95">
        <f>S294*J296</f>
        <v>1350</v>
      </c>
      <c r="T296" s="85"/>
      <c r="U296" s="97"/>
      <c r="V296" s="10"/>
      <c r="W296" s="102"/>
      <c r="X296" s="19"/>
      <c r="Z296" s="19"/>
    </row>
    <row r="297" spans="1:26" x14ac:dyDescent="0.25">
      <c r="B297" s="118"/>
      <c r="C297" s="25"/>
      <c r="D297" s="55"/>
      <c r="E297" s="21"/>
      <c r="F297" s="25"/>
      <c r="G297" s="55"/>
      <c r="H297" s="21"/>
      <c r="I297" s="38"/>
      <c r="J297" s="39"/>
      <c r="K297" s="39"/>
      <c r="L297" s="39"/>
      <c r="M297" s="39"/>
      <c r="N297" s="39"/>
      <c r="O297" s="39"/>
      <c r="P297" s="39"/>
      <c r="Q297" s="21"/>
      <c r="R297" s="38"/>
      <c r="S297" s="40"/>
      <c r="T297" s="21"/>
      <c r="U297" s="17"/>
      <c r="V297" s="10"/>
      <c r="W297" s="102"/>
      <c r="X297" s="19"/>
      <c r="Z297" s="19"/>
    </row>
    <row r="298" spans="1:26" ht="16.5" thickBot="1" x14ac:dyDescent="0.3">
      <c r="B298" s="118"/>
      <c r="C298" s="25"/>
      <c r="D298" s="55"/>
      <c r="E298" s="21"/>
      <c r="F298" s="25"/>
      <c r="G298" s="55"/>
      <c r="H298" s="21"/>
      <c r="I298" s="23" t="s">
        <v>197</v>
      </c>
      <c r="J298" s="34">
        <v>58</v>
      </c>
      <c r="K298" s="34">
        <v>60</v>
      </c>
      <c r="L298" s="34">
        <v>62</v>
      </c>
      <c r="M298" s="39"/>
      <c r="N298" s="39"/>
      <c r="O298" s="39"/>
      <c r="P298" s="39"/>
      <c r="Q298" s="21"/>
      <c r="R298" s="23" t="s">
        <v>138</v>
      </c>
      <c r="S298" s="76">
        <f>S300+S296</f>
        <v>1350</v>
      </c>
      <c r="T298" s="81"/>
      <c r="U298" s="98"/>
      <c r="V298" s="10"/>
      <c r="W298" s="102"/>
      <c r="X298" s="19"/>
      <c r="Z298" s="19"/>
    </row>
    <row r="299" spans="1:26" ht="16.5" thickTop="1" x14ac:dyDescent="0.25">
      <c r="B299" s="118"/>
      <c r="C299" s="25"/>
      <c r="D299" s="55"/>
      <c r="E299" s="21"/>
      <c r="F299" s="25"/>
      <c r="G299" s="55"/>
      <c r="H299" s="21"/>
      <c r="I299" s="26" t="s">
        <v>198</v>
      </c>
      <c r="J299" s="35">
        <v>0</v>
      </c>
      <c r="K299" s="35">
        <v>0</v>
      </c>
      <c r="L299" s="35">
        <v>0</v>
      </c>
      <c r="M299" s="29"/>
      <c r="N299" s="29"/>
      <c r="O299" s="29"/>
      <c r="P299" s="29"/>
      <c r="Q299" s="25"/>
      <c r="R299" s="38"/>
      <c r="S299" s="50"/>
      <c r="T299" s="21"/>
      <c r="U299" s="17"/>
      <c r="V299" s="10"/>
      <c r="W299" s="102"/>
      <c r="X299" s="19"/>
      <c r="Z299" s="19"/>
    </row>
    <row r="300" spans="1:26" x14ac:dyDescent="0.25">
      <c r="B300" s="118"/>
      <c r="C300" s="25"/>
      <c r="D300" s="55"/>
      <c r="E300" s="21"/>
      <c r="F300" s="25"/>
      <c r="G300" s="55"/>
      <c r="H300" s="21"/>
      <c r="I300" s="26" t="s">
        <v>199</v>
      </c>
      <c r="J300" s="114">
        <f>SUM(J299:L299)</f>
        <v>0</v>
      </c>
      <c r="K300" s="121"/>
      <c r="L300" s="115"/>
      <c r="M300" s="25"/>
      <c r="N300" s="25"/>
      <c r="O300" s="25"/>
      <c r="P300" s="25"/>
      <c r="Q300" s="21"/>
      <c r="R300" s="38"/>
      <c r="S300" s="40"/>
      <c r="T300" s="21"/>
      <c r="U300" s="17"/>
      <c r="V300" s="10"/>
      <c r="W300" s="102"/>
      <c r="X300" s="19"/>
      <c r="Z300" s="19"/>
    </row>
    <row r="301" spans="1:26" x14ac:dyDescent="0.25">
      <c r="B301" s="118"/>
      <c r="C301" s="25"/>
      <c r="D301" s="55"/>
      <c r="E301" s="21"/>
      <c r="F301" s="25"/>
      <c r="G301" s="55"/>
      <c r="H301" s="21"/>
      <c r="I301" s="38"/>
      <c r="J301" s="39"/>
      <c r="K301" s="39"/>
      <c r="L301" s="39"/>
      <c r="M301" s="39"/>
      <c r="N301" s="39"/>
      <c r="O301" s="39"/>
      <c r="P301" s="39"/>
      <c r="Q301" s="21"/>
      <c r="R301" s="38"/>
      <c r="S301" s="40"/>
      <c r="T301" s="21"/>
      <c r="U301" s="17"/>
      <c r="V301" s="10"/>
      <c r="W301" s="102"/>
      <c r="X301" s="19"/>
      <c r="Z301" s="19"/>
    </row>
    <row r="302" spans="1:26" ht="16.5" thickBot="1" x14ac:dyDescent="0.3">
      <c r="B302" s="118"/>
      <c r="C302" s="25"/>
      <c r="D302" s="55"/>
      <c r="E302" s="21"/>
      <c r="F302" s="25"/>
      <c r="G302" s="55"/>
      <c r="H302" s="21"/>
      <c r="I302" s="23" t="s">
        <v>199</v>
      </c>
      <c r="J302" s="41">
        <f>SUM(J300+J296)</f>
        <v>15</v>
      </c>
      <c r="K302" s="39"/>
      <c r="L302" s="39"/>
      <c r="M302" s="39"/>
      <c r="N302" s="39"/>
      <c r="O302" s="39"/>
      <c r="P302" s="39"/>
      <c r="Q302" s="21"/>
      <c r="T302" s="21"/>
      <c r="U302" s="17"/>
      <c r="V302" s="10"/>
      <c r="W302" s="102"/>
      <c r="X302" s="19"/>
      <c r="Z302" s="19"/>
    </row>
    <row r="303" spans="1:26" ht="17.25" thickTop="1" thickBot="1" x14ac:dyDescent="0.3">
      <c r="B303" s="119"/>
      <c r="C303" s="42"/>
      <c r="D303" s="56"/>
      <c r="E303" s="27"/>
      <c r="F303" s="42"/>
      <c r="G303" s="56"/>
      <c r="H303" s="27"/>
      <c r="I303" s="43"/>
      <c r="J303" s="44"/>
      <c r="K303" s="44"/>
      <c r="L303" s="44"/>
      <c r="M303" s="44"/>
      <c r="N303" s="44"/>
      <c r="O303" s="44"/>
      <c r="P303" s="44"/>
      <c r="Q303" s="27"/>
      <c r="R303" s="27"/>
      <c r="S303" s="27"/>
      <c r="T303" s="27"/>
      <c r="U303" s="103"/>
      <c r="V303" s="47"/>
      <c r="W303" s="104"/>
      <c r="X303" s="19"/>
      <c r="Z303" s="19"/>
    </row>
    <row r="304" spans="1:26" x14ac:dyDescent="0.25">
      <c r="B304" s="117"/>
      <c r="C304" s="32"/>
      <c r="D304" s="63"/>
      <c r="E304" s="32"/>
      <c r="F304" s="32"/>
      <c r="G304" s="63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99"/>
      <c r="V304" s="100"/>
      <c r="W304" s="101"/>
      <c r="X304" s="19"/>
      <c r="Z304" s="19"/>
    </row>
    <row r="305" spans="2:26" x14ac:dyDescent="0.25">
      <c r="B305" s="118"/>
      <c r="C305" s="22" t="s">
        <v>187</v>
      </c>
      <c r="D305" s="54" t="s">
        <v>194</v>
      </c>
      <c r="E305" s="21"/>
      <c r="F305" s="22" t="s">
        <v>1</v>
      </c>
      <c r="G305" s="54" t="s">
        <v>148</v>
      </c>
      <c r="H305" s="21"/>
      <c r="I305" s="23" t="s">
        <v>197</v>
      </c>
      <c r="J305" s="34">
        <v>44</v>
      </c>
      <c r="K305" s="34">
        <v>46</v>
      </c>
      <c r="L305" s="34">
        <v>48</v>
      </c>
      <c r="M305" s="34">
        <v>50</v>
      </c>
      <c r="N305" s="34">
        <v>52</v>
      </c>
      <c r="O305" s="34">
        <v>54</v>
      </c>
      <c r="P305" s="34">
        <v>56</v>
      </c>
      <c r="Q305" s="21"/>
      <c r="R305" s="23" t="s">
        <v>200</v>
      </c>
      <c r="S305" s="93">
        <f>+S306/2</f>
        <v>90</v>
      </c>
      <c r="T305" s="71"/>
      <c r="U305" s="72"/>
      <c r="V305" s="10"/>
      <c r="W305" s="102"/>
      <c r="X305" s="19"/>
      <c r="Z305" s="19"/>
    </row>
    <row r="306" spans="2:26" x14ac:dyDescent="0.25">
      <c r="B306" s="118"/>
      <c r="C306" s="24" t="s">
        <v>14</v>
      </c>
      <c r="D306" s="58" t="s">
        <v>15</v>
      </c>
      <c r="E306" s="21"/>
      <c r="F306" s="24" t="s">
        <v>189</v>
      </c>
      <c r="G306" s="59" t="s">
        <v>140</v>
      </c>
      <c r="H306" s="21"/>
      <c r="I306" s="26" t="s">
        <v>198</v>
      </c>
      <c r="J306" s="35">
        <v>0</v>
      </c>
      <c r="K306" s="35">
        <v>10</v>
      </c>
      <c r="L306" s="35">
        <v>5</v>
      </c>
      <c r="M306" s="35">
        <v>10</v>
      </c>
      <c r="N306" s="35">
        <v>0</v>
      </c>
      <c r="O306" s="35">
        <v>0</v>
      </c>
      <c r="P306" s="35">
        <v>0</v>
      </c>
      <c r="Q306" s="25"/>
      <c r="R306" s="26" t="s">
        <v>201</v>
      </c>
      <c r="S306" s="94">
        <v>180</v>
      </c>
      <c r="T306" s="84"/>
      <c r="U306" s="84"/>
      <c r="V306" s="10"/>
      <c r="W306" s="102"/>
      <c r="X306" s="19"/>
      <c r="Z306" s="19"/>
    </row>
    <row r="307" spans="2:26" x14ac:dyDescent="0.25">
      <c r="B307" s="118"/>
      <c r="C307" s="24" t="s">
        <v>188</v>
      </c>
      <c r="D307" s="58" t="s">
        <v>17</v>
      </c>
      <c r="E307" s="21"/>
      <c r="F307" s="24" t="s">
        <v>190</v>
      </c>
      <c r="G307" s="58" t="s">
        <v>141</v>
      </c>
      <c r="H307" s="21"/>
      <c r="I307" s="26" t="s">
        <v>199</v>
      </c>
      <c r="J307" s="120">
        <f>SUM(J306:P306)</f>
        <v>25</v>
      </c>
      <c r="K307" s="120"/>
      <c r="L307" s="120"/>
      <c r="M307" s="120"/>
      <c r="N307" s="120"/>
      <c r="O307" s="120"/>
      <c r="P307" s="120"/>
      <c r="Q307" s="21"/>
      <c r="R307" s="26" t="s">
        <v>199</v>
      </c>
      <c r="S307" s="95">
        <f>S305*J307</f>
        <v>2250</v>
      </c>
      <c r="T307" s="85"/>
      <c r="U307" s="97"/>
      <c r="V307" s="10"/>
      <c r="W307" s="102"/>
      <c r="X307" s="19"/>
      <c r="Z307" s="19"/>
    </row>
    <row r="308" spans="2:26" x14ac:dyDescent="0.25">
      <c r="B308" s="118"/>
      <c r="C308" s="25"/>
      <c r="D308" s="55"/>
      <c r="E308" s="21"/>
      <c r="F308" s="25"/>
      <c r="G308" s="55"/>
      <c r="H308" s="21"/>
      <c r="I308" s="38"/>
      <c r="J308" s="39"/>
      <c r="K308" s="39"/>
      <c r="L308" s="39"/>
      <c r="M308" s="39"/>
      <c r="N308" s="39"/>
      <c r="O308" s="39"/>
      <c r="P308" s="39"/>
      <c r="Q308" s="21"/>
      <c r="R308" s="38"/>
      <c r="S308" s="40"/>
      <c r="T308" s="39"/>
      <c r="U308" s="39"/>
      <c r="V308" s="10"/>
      <c r="W308" s="102"/>
      <c r="X308" s="19"/>
      <c r="Z308" s="19"/>
    </row>
    <row r="309" spans="2:26" x14ac:dyDescent="0.25">
      <c r="B309" s="118"/>
      <c r="C309" s="25"/>
      <c r="D309" s="55"/>
      <c r="E309" s="21"/>
      <c r="F309" s="25"/>
      <c r="G309" s="55"/>
      <c r="H309" s="21"/>
      <c r="I309" s="23" t="s">
        <v>197</v>
      </c>
      <c r="J309" s="34">
        <v>58</v>
      </c>
      <c r="K309" s="34">
        <v>60</v>
      </c>
      <c r="L309" s="34">
        <v>62</v>
      </c>
      <c r="M309" s="39"/>
      <c r="N309" s="39"/>
      <c r="O309" s="39"/>
      <c r="P309" s="39"/>
      <c r="Q309" s="21"/>
      <c r="R309" s="23" t="s">
        <v>200</v>
      </c>
      <c r="S309" s="93">
        <f>+S310/2</f>
        <v>95</v>
      </c>
      <c r="T309" s="71"/>
      <c r="U309" s="72"/>
      <c r="V309" s="10"/>
      <c r="W309" s="102"/>
      <c r="X309" s="19"/>
      <c r="Z309" s="19"/>
    </row>
    <row r="310" spans="2:26" x14ac:dyDescent="0.25">
      <c r="B310" s="118"/>
      <c r="C310" s="25"/>
      <c r="D310" s="55"/>
      <c r="E310" s="21"/>
      <c r="F310" s="25"/>
      <c r="G310" s="55"/>
      <c r="H310" s="21"/>
      <c r="I310" s="26" t="s">
        <v>198</v>
      </c>
      <c r="J310" s="35">
        <v>5</v>
      </c>
      <c r="K310" s="35">
        <v>0</v>
      </c>
      <c r="L310" s="35">
        <v>0</v>
      </c>
      <c r="M310" s="29"/>
      <c r="N310" s="29"/>
      <c r="O310" s="29"/>
      <c r="P310" s="29"/>
      <c r="Q310" s="25"/>
      <c r="R310" s="26" t="s">
        <v>201</v>
      </c>
      <c r="S310" s="94">
        <v>190</v>
      </c>
      <c r="T310" s="84"/>
      <c r="U310" s="84"/>
      <c r="V310" s="10"/>
      <c r="W310" s="102"/>
      <c r="X310" s="19"/>
      <c r="Z310" s="19"/>
    </row>
    <row r="311" spans="2:26" x14ac:dyDescent="0.25">
      <c r="B311" s="118"/>
      <c r="C311" s="25"/>
      <c r="D311" s="55"/>
      <c r="E311" s="21"/>
      <c r="F311" s="25"/>
      <c r="G311" s="55"/>
      <c r="H311" s="21"/>
      <c r="I311" s="26" t="s">
        <v>199</v>
      </c>
      <c r="J311" s="114">
        <f>SUM(J310:L310)</f>
        <v>5</v>
      </c>
      <c r="K311" s="121"/>
      <c r="L311" s="115"/>
      <c r="M311" s="25"/>
      <c r="N311" s="25"/>
      <c r="O311" s="25"/>
      <c r="P311" s="25"/>
      <c r="Q311" s="21"/>
      <c r="R311" s="26" t="s">
        <v>199</v>
      </c>
      <c r="S311" s="95">
        <f>S309*J311</f>
        <v>475</v>
      </c>
      <c r="T311" s="85"/>
      <c r="U311" s="97"/>
      <c r="V311" s="10"/>
      <c r="W311" s="102"/>
      <c r="X311" s="19"/>
      <c r="Z311" s="19"/>
    </row>
    <row r="312" spans="2:26" x14ac:dyDescent="0.25">
      <c r="B312" s="118"/>
      <c r="C312" s="25"/>
      <c r="D312" s="55"/>
      <c r="E312" s="21"/>
      <c r="F312" s="25"/>
      <c r="G312" s="55"/>
      <c r="H312" s="21"/>
      <c r="I312" s="38"/>
      <c r="J312" s="39"/>
      <c r="K312" s="39"/>
      <c r="L312" s="39"/>
      <c r="M312" s="39"/>
      <c r="N312" s="39"/>
      <c r="O312" s="39"/>
      <c r="P312" s="39"/>
      <c r="Q312" s="21"/>
      <c r="R312" s="38"/>
      <c r="S312" s="40"/>
      <c r="T312" s="39"/>
      <c r="U312" s="39"/>
      <c r="V312" s="10"/>
      <c r="W312" s="102"/>
      <c r="X312" s="19"/>
      <c r="Z312" s="19"/>
    </row>
    <row r="313" spans="2:26" ht="16.5" thickBot="1" x14ac:dyDescent="0.3">
      <c r="B313" s="118"/>
      <c r="C313" s="25"/>
      <c r="D313" s="55"/>
      <c r="E313" s="21"/>
      <c r="F313" s="25"/>
      <c r="G313" s="55"/>
      <c r="H313" s="21"/>
      <c r="I313" s="23" t="s">
        <v>199</v>
      </c>
      <c r="J313" s="41">
        <f>SUM(J311+J307)</f>
        <v>30</v>
      </c>
      <c r="K313" s="39"/>
      <c r="L313" s="39"/>
      <c r="M313" s="39"/>
      <c r="N313" s="39"/>
      <c r="O313" s="39"/>
      <c r="P313" s="39"/>
      <c r="Q313" s="21"/>
      <c r="R313" s="23" t="s">
        <v>138</v>
      </c>
      <c r="S313" s="76">
        <f>S311+S307</f>
        <v>2725</v>
      </c>
      <c r="T313" s="96"/>
      <c r="U313" s="98"/>
      <c r="V313" s="10"/>
      <c r="W313" s="102"/>
      <c r="X313" s="19"/>
      <c r="Z313" s="19"/>
    </row>
    <row r="314" spans="2:26" ht="17.25" thickTop="1" thickBot="1" x14ac:dyDescent="0.3">
      <c r="B314" s="119"/>
      <c r="C314" s="42"/>
      <c r="D314" s="56"/>
      <c r="E314" s="27"/>
      <c r="F314" s="42"/>
      <c r="G314" s="56"/>
      <c r="H314" s="27"/>
      <c r="I314" s="43"/>
      <c r="J314" s="44"/>
      <c r="K314" s="44"/>
      <c r="L314" s="44"/>
      <c r="M314" s="44"/>
      <c r="N314" s="44"/>
      <c r="O314" s="44"/>
      <c r="P314" s="44"/>
      <c r="Q314" s="27"/>
      <c r="R314" s="27"/>
      <c r="S314" s="27"/>
      <c r="T314" s="27"/>
      <c r="U314" s="103"/>
      <c r="V314" s="47"/>
      <c r="W314" s="104"/>
      <c r="X314" s="19"/>
      <c r="Z314" s="19"/>
    </row>
    <row r="315" spans="2:26" x14ac:dyDescent="0.25">
      <c r="B315" s="117"/>
      <c r="C315" s="32"/>
      <c r="D315" s="63"/>
      <c r="E315" s="32"/>
      <c r="F315" s="32"/>
      <c r="G315" s="63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99"/>
      <c r="V315" s="100"/>
      <c r="W315" s="101"/>
      <c r="X315" s="19"/>
      <c r="Z315" s="19"/>
    </row>
    <row r="316" spans="2:26" x14ac:dyDescent="0.25">
      <c r="B316" s="118"/>
      <c r="C316" s="22" t="s">
        <v>187</v>
      </c>
      <c r="D316" s="54" t="s">
        <v>194</v>
      </c>
      <c r="E316" s="21"/>
      <c r="F316" s="22" t="s">
        <v>1</v>
      </c>
      <c r="G316" s="54" t="s">
        <v>151</v>
      </c>
      <c r="H316" s="21"/>
      <c r="I316" s="23" t="s">
        <v>197</v>
      </c>
      <c r="J316" s="34">
        <v>44</v>
      </c>
      <c r="K316" s="34">
        <v>46</v>
      </c>
      <c r="L316" s="34">
        <v>48</v>
      </c>
      <c r="M316" s="34">
        <v>50</v>
      </c>
      <c r="N316" s="34">
        <v>52</v>
      </c>
      <c r="O316" s="34">
        <v>54</v>
      </c>
      <c r="P316" s="34">
        <v>56</v>
      </c>
      <c r="Q316" s="21"/>
      <c r="R316" s="23" t="s">
        <v>200</v>
      </c>
      <c r="S316" s="93">
        <f>+S317/2</f>
        <v>200</v>
      </c>
      <c r="T316" s="71"/>
      <c r="U316" s="72"/>
      <c r="V316" s="10"/>
      <c r="W316" s="102"/>
      <c r="X316" s="19"/>
      <c r="Z316" s="19"/>
    </row>
    <row r="317" spans="2:26" x14ac:dyDescent="0.25">
      <c r="B317" s="118"/>
      <c r="C317" s="24" t="s">
        <v>14</v>
      </c>
      <c r="D317" s="58" t="s">
        <v>15</v>
      </c>
      <c r="E317" s="21"/>
      <c r="F317" s="24" t="s">
        <v>189</v>
      </c>
      <c r="G317" s="59" t="s">
        <v>140</v>
      </c>
      <c r="H317" s="21"/>
      <c r="I317" s="26" t="s">
        <v>198</v>
      </c>
      <c r="J317" s="35">
        <v>5</v>
      </c>
      <c r="K317" s="35">
        <v>15</v>
      </c>
      <c r="L317" s="35">
        <v>0</v>
      </c>
      <c r="M317" s="35">
        <v>5</v>
      </c>
      <c r="N317" s="35">
        <v>10</v>
      </c>
      <c r="O317" s="35">
        <v>0</v>
      </c>
      <c r="P317" s="35">
        <v>10</v>
      </c>
      <c r="Q317" s="25"/>
      <c r="R317" s="26" t="s">
        <v>201</v>
      </c>
      <c r="S317" s="94">
        <v>400</v>
      </c>
      <c r="T317" s="84"/>
      <c r="U317" s="84"/>
      <c r="V317" s="10"/>
      <c r="W317" s="102"/>
      <c r="X317" s="19"/>
      <c r="Z317" s="19"/>
    </row>
    <row r="318" spans="2:26" x14ac:dyDescent="0.25">
      <c r="B318" s="118"/>
      <c r="C318" s="24" t="s">
        <v>188</v>
      </c>
      <c r="D318" s="58" t="s">
        <v>17</v>
      </c>
      <c r="E318" s="21"/>
      <c r="F318" s="24" t="s">
        <v>190</v>
      </c>
      <c r="G318" s="58" t="s">
        <v>141</v>
      </c>
      <c r="H318" s="21"/>
      <c r="I318" s="26" t="s">
        <v>199</v>
      </c>
      <c r="J318" s="120">
        <f>SUM(J317:P317)</f>
        <v>45</v>
      </c>
      <c r="K318" s="120"/>
      <c r="L318" s="120"/>
      <c r="M318" s="120"/>
      <c r="N318" s="120"/>
      <c r="O318" s="120"/>
      <c r="P318" s="120"/>
      <c r="Q318" s="21"/>
      <c r="R318" s="26" t="s">
        <v>199</v>
      </c>
      <c r="S318" s="95">
        <f>S316*J318</f>
        <v>9000</v>
      </c>
      <c r="T318" s="85"/>
      <c r="U318" s="97"/>
      <c r="V318" s="10"/>
      <c r="W318" s="102"/>
      <c r="X318" s="19"/>
      <c r="Z318" s="19"/>
    </row>
    <row r="319" spans="2:26" x14ac:dyDescent="0.25">
      <c r="B319" s="118"/>
      <c r="C319" s="25"/>
      <c r="D319" s="55"/>
      <c r="E319" s="21"/>
      <c r="F319" s="25"/>
      <c r="G319" s="55"/>
      <c r="H319" s="21"/>
      <c r="I319" s="38"/>
      <c r="J319" s="39"/>
      <c r="K319" s="39"/>
      <c r="L319" s="39"/>
      <c r="M319" s="39"/>
      <c r="N319" s="39"/>
      <c r="O319" s="39"/>
      <c r="P319" s="39"/>
      <c r="Q319" s="21"/>
      <c r="R319" s="38"/>
      <c r="S319" s="40"/>
      <c r="T319" s="39"/>
      <c r="U319" s="39"/>
      <c r="V319" s="10"/>
      <c r="W319" s="102"/>
      <c r="X319" s="19"/>
      <c r="Z319" s="19"/>
    </row>
    <row r="320" spans="2:26" x14ac:dyDescent="0.25">
      <c r="B320" s="118"/>
      <c r="C320" s="25"/>
      <c r="D320" s="55"/>
      <c r="E320" s="21"/>
      <c r="F320" s="25"/>
      <c r="G320" s="55"/>
      <c r="H320" s="21"/>
      <c r="I320" s="23" t="s">
        <v>197</v>
      </c>
      <c r="J320" s="34">
        <v>58</v>
      </c>
      <c r="K320" s="34">
        <v>60</v>
      </c>
      <c r="L320" s="34">
        <v>62</v>
      </c>
      <c r="M320" s="39"/>
      <c r="N320" s="39"/>
      <c r="O320" s="39"/>
      <c r="P320" s="39"/>
      <c r="Q320" s="21"/>
      <c r="R320" s="23" t="s">
        <v>200</v>
      </c>
      <c r="S320" s="93">
        <f>+S321/2</f>
        <v>205</v>
      </c>
      <c r="T320" s="71"/>
      <c r="U320" s="72"/>
      <c r="V320" s="10"/>
      <c r="W320" s="102"/>
      <c r="X320" s="19"/>
      <c r="Z320" s="19"/>
    </row>
    <row r="321" spans="2:26" x14ac:dyDescent="0.25">
      <c r="B321" s="118"/>
      <c r="C321" s="25"/>
      <c r="D321" s="55"/>
      <c r="E321" s="21"/>
      <c r="F321" s="25"/>
      <c r="G321" s="55"/>
      <c r="H321" s="21"/>
      <c r="I321" s="26" t="s">
        <v>198</v>
      </c>
      <c r="J321" s="35">
        <v>0</v>
      </c>
      <c r="K321" s="35">
        <v>0</v>
      </c>
      <c r="L321" s="35">
        <v>5</v>
      </c>
      <c r="M321" s="29"/>
      <c r="N321" s="29"/>
      <c r="O321" s="29"/>
      <c r="P321" s="29"/>
      <c r="Q321" s="25"/>
      <c r="R321" s="26" t="s">
        <v>201</v>
      </c>
      <c r="S321" s="94">
        <v>410</v>
      </c>
      <c r="T321" s="84"/>
      <c r="U321" s="84"/>
      <c r="V321" s="10"/>
      <c r="W321" s="102"/>
      <c r="X321" s="19"/>
      <c r="Z321" s="19"/>
    </row>
    <row r="322" spans="2:26" x14ac:dyDescent="0.25">
      <c r="B322" s="118"/>
      <c r="C322" s="25"/>
      <c r="D322" s="55"/>
      <c r="E322" s="21"/>
      <c r="F322" s="25"/>
      <c r="G322" s="55"/>
      <c r="H322" s="21"/>
      <c r="I322" s="26" t="s">
        <v>199</v>
      </c>
      <c r="J322" s="114">
        <f>SUM(J321:L321)</f>
        <v>5</v>
      </c>
      <c r="K322" s="121"/>
      <c r="L322" s="115"/>
      <c r="M322" s="25"/>
      <c r="N322" s="25"/>
      <c r="O322" s="25"/>
      <c r="P322" s="25"/>
      <c r="Q322" s="21"/>
      <c r="R322" s="26" t="s">
        <v>199</v>
      </c>
      <c r="S322" s="95">
        <f>S320*J322</f>
        <v>1025</v>
      </c>
      <c r="T322" s="85"/>
      <c r="U322" s="97"/>
      <c r="V322" s="10"/>
      <c r="W322" s="102"/>
      <c r="X322" s="19"/>
      <c r="Z322" s="19"/>
    </row>
    <row r="323" spans="2:26" x14ac:dyDescent="0.25">
      <c r="B323" s="118"/>
      <c r="C323" s="25"/>
      <c r="D323" s="55"/>
      <c r="E323" s="21"/>
      <c r="F323" s="25"/>
      <c r="G323" s="55"/>
      <c r="H323" s="21"/>
      <c r="I323" s="38"/>
      <c r="J323" s="39"/>
      <c r="K323" s="39"/>
      <c r="L323" s="39"/>
      <c r="M323" s="39"/>
      <c r="N323" s="39"/>
      <c r="O323" s="39"/>
      <c r="P323" s="39"/>
      <c r="Q323" s="21"/>
      <c r="R323" s="38"/>
      <c r="S323" s="40"/>
      <c r="T323" s="39"/>
      <c r="U323" s="39"/>
      <c r="V323" s="10"/>
      <c r="W323" s="102"/>
      <c r="X323" s="19"/>
      <c r="Z323" s="19"/>
    </row>
    <row r="324" spans="2:26" ht="16.5" thickBot="1" x14ac:dyDescent="0.3">
      <c r="B324" s="118"/>
      <c r="C324" s="25"/>
      <c r="D324" s="55"/>
      <c r="E324" s="21"/>
      <c r="F324" s="25"/>
      <c r="G324" s="55"/>
      <c r="H324" s="21"/>
      <c r="I324" s="23" t="s">
        <v>199</v>
      </c>
      <c r="J324" s="41">
        <f>SUM(J322+J318)</f>
        <v>50</v>
      </c>
      <c r="K324" s="39"/>
      <c r="L324" s="39"/>
      <c r="M324" s="39"/>
      <c r="N324" s="39"/>
      <c r="O324" s="39"/>
      <c r="P324" s="39"/>
      <c r="Q324" s="21"/>
      <c r="R324" s="23" t="s">
        <v>138</v>
      </c>
      <c r="S324" s="76">
        <f>S322+S318</f>
        <v>10025</v>
      </c>
      <c r="T324" s="96"/>
      <c r="U324" s="98"/>
      <c r="V324" s="10"/>
      <c r="W324" s="102"/>
      <c r="X324" s="19"/>
      <c r="Z324" s="19"/>
    </row>
    <row r="325" spans="2:26" ht="17.25" thickTop="1" thickBot="1" x14ac:dyDescent="0.3">
      <c r="B325" s="119"/>
      <c r="C325" s="42"/>
      <c r="D325" s="56"/>
      <c r="E325" s="27"/>
      <c r="F325" s="42"/>
      <c r="G325" s="56"/>
      <c r="H325" s="27"/>
      <c r="I325" s="43"/>
      <c r="J325" s="44"/>
      <c r="K325" s="44"/>
      <c r="L325" s="44"/>
      <c r="M325" s="44"/>
      <c r="N325" s="44"/>
      <c r="O325" s="44"/>
      <c r="P325" s="44"/>
      <c r="Q325" s="27"/>
      <c r="R325" s="27"/>
      <c r="S325" s="27"/>
      <c r="T325" s="27"/>
      <c r="U325" s="103"/>
      <c r="V325" s="47"/>
      <c r="W325" s="104"/>
      <c r="X325" s="19"/>
      <c r="Z325" s="19"/>
    </row>
    <row r="326" spans="2:26" x14ac:dyDescent="0.25">
      <c r="B326" s="117"/>
      <c r="C326" s="32"/>
      <c r="D326" s="63"/>
      <c r="E326" s="32"/>
      <c r="F326" s="32"/>
      <c r="G326" s="63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99"/>
      <c r="V326" s="100"/>
      <c r="W326" s="101"/>
      <c r="X326" s="19"/>
      <c r="Z326" s="19"/>
    </row>
    <row r="327" spans="2:26" x14ac:dyDescent="0.25">
      <c r="B327" s="118"/>
      <c r="C327" s="22" t="s">
        <v>187</v>
      </c>
      <c r="D327" s="54" t="s">
        <v>194</v>
      </c>
      <c r="E327" s="21"/>
      <c r="F327" s="22" t="s">
        <v>1</v>
      </c>
      <c r="G327" s="54" t="s">
        <v>151</v>
      </c>
      <c r="H327" s="21"/>
      <c r="I327" s="23" t="s">
        <v>197</v>
      </c>
      <c r="J327" s="34">
        <v>44</v>
      </c>
      <c r="K327" s="34">
        <v>46</v>
      </c>
      <c r="L327" s="34">
        <v>48</v>
      </c>
      <c r="M327" s="34">
        <v>50</v>
      </c>
      <c r="N327" s="34">
        <v>52</v>
      </c>
      <c r="O327" s="34">
        <v>54</v>
      </c>
      <c r="P327" s="34">
        <v>56</v>
      </c>
      <c r="Q327" s="21"/>
      <c r="R327" s="23" t="s">
        <v>200</v>
      </c>
      <c r="S327" s="93">
        <f>+S328/2</f>
        <v>200</v>
      </c>
      <c r="T327" s="71"/>
      <c r="U327" s="72"/>
      <c r="V327" s="10"/>
      <c r="W327" s="102"/>
      <c r="X327" s="19"/>
      <c r="Z327" s="19"/>
    </row>
    <row r="328" spans="2:26" x14ac:dyDescent="0.25">
      <c r="B328" s="118"/>
      <c r="C328" s="24" t="s">
        <v>14</v>
      </c>
      <c r="D328" s="58" t="s">
        <v>15</v>
      </c>
      <c r="E328" s="21"/>
      <c r="F328" s="24" t="s">
        <v>189</v>
      </c>
      <c r="G328" s="59" t="s">
        <v>152</v>
      </c>
      <c r="H328" s="21"/>
      <c r="I328" s="26" t="s">
        <v>198</v>
      </c>
      <c r="J328" s="35">
        <v>0</v>
      </c>
      <c r="K328" s="35">
        <v>180</v>
      </c>
      <c r="L328" s="35">
        <v>300</v>
      </c>
      <c r="M328" s="35">
        <v>190</v>
      </c>
      <c r="N328" s="35">
        <v>180</v>
      </c>
      <c r="O328" s="35">
        <v>100</v>
      </c>
      <c r="P328" s="35">
        <v>250</v>
      </c>
      <c r="Q328" s="25"/>
      <c r="R328" s="26" t="s">
        <v>201</v>
      </c>
      <c r="S328" s="94">
        <v>400</v>
      </c>
      <c r="T328" s="84"/>
      <c r="U328" s="84"/>
      <c r="V328" s="10"/>
      <c r="W328" s="102"/>
      <c r="X328" s="19"/>
      <c r="Z328" s="19"/>
    </row>
    <row r="329" spans="2:26" x14ac:dyDescent="0.25">
      <c r="B329" s="118"/>
      <c r="C329" s="24" t="s">
        <v>188</v>
      </c>
      <c r="D329" s="58" t="s">
        <v>17</v>
      </c>
      <c r="E329" s="21"/>
      <c r="F329" s="24" t="s">
        <v>190</v>
      </c>
      <c r="G329" s="58" t="s">
        <v>153</v>
      </c>
      <c r="H329" s="21"/>
      <c r="I329" s="26" t="s">
        <v>199</v>
      </c>
      <c r="J329" s="120">
        <f>SUM(J328:P328)</f>
        <v>1200</v>
      </c>
      <c r="K329" s="120"/>
      <c r="L329" s="120"/>
      <c r="M329" s="120"/>
      <c r="N329" s="120"/>
      <c r="O329" s="120"/>
      <c r="P329" s="120"/>
      <c r="Q329" s="21"/>
      <c r="R329" s="26" t="s">
        <v>199</v>
      </c>
      <c r="S329" s="95">
        <f>S327*J329</f>
        <v>240000</v>
      </c>
      <c r="T329" s="85"/>
      <c r="U329" s="97"/>
      <c r="V329" s="10"/>
      <c r="W329" s="102"/>
      <c r="X329" s="19"/>
      <c r="Z329" s="19"/>
    </row>
    <row r="330" spans="2:26" x14ac:dyDescent="0.25">
      <c r="B330" s="118"/>
      <c r="C330" s="25"/>
      <c r="D330" s="55"/>
      <c r="E330" s="21"/>
      <c r="F330" s="25"/>
      <c r="G330" s="55"/>
      <c r="H330" s="21"/>
      <c r="I330" s="38"/>
      <c r="J330" s="39"/>
      <c r="K330" s="39"/>
      <c r="L330" s="39"/>
      <c r="M330" s="39"/>
      <c r="N330" s="39"/>
      <c r="O330" s="39"/>
      <c r="P330" s="39"/>
      <c r="Q330" s="21"/>
      <c r="R330" s="38"/>
      <c r="S330" s="40"/>
      <c r="T330" s="39"/>
      <c r="U330" s="39"/>
      <c r="V330" s="10"/>
      <c r="W330" s="102"/>
      <c r="X330" s="19"/>
      <c r="Z330" s="19"/>
    </row>
    <row r="331" spans="2:26" x14ac:dyDescent="0.25">
      <c r="B331" s="118"/>
      <c r="C331" s="25"/>
      <c r="D331" s="55"/>
      <c r="E331" s="21"/>
      <c r="F331" s="25"/>
      <c r="G331" s="55"/>
      <c r="H331" s="21"/>
      <c r="I331" s="23" t="s">
        <v>197</v>
      </c>
      <c r="J331" s="34">
        <v>58</v>
      </c>
      <c r="K331" s="34">
        <v>60</v>
      </c>
      <c r="L331" s="34">
        <v>62</v>
      </c>
      <c r="M331" s="39"/>
      <c r="N331" s="39"/>
      <c r="O331" s="39"/>
      <c r="P331" s="39"/>
      <c r="Q331" s="21"/>
      <c r="R331" s="23" t="s">
        <v>200</v>
      </c>
      <c r="S331" s="93">
        <f>+S332/2</f>
        <v>205</v>
      </c>
      <c r="T331" s="71"/>
      <c r="U331" s="72"/>
      <c r="V331" s="10"/>
      <c r="W331" s="102"/>
      <c r="X331" s="19"/>
      <c r="Z331" s="19"/>
    </row>
    <row r="332" spans="2:26" x14ac:dyDescent="0.25">
      <c r="B332" s="118"/>
      <c r="C332" s="25"/>
      <c r="D332" s="55"/>
      <c r="E332" s="21"/>
      <c r="F332" s="25"/>
      <c r="G332" s="55"/>
      <c r="H332" s="21"/>
      <c r="I332" s="26" t="s">
        <v>198</v>
      </c>
      <c r="J332" s="35">
        <v>50</v>
      </c>
      <c r="K332" s="35">
        <v>0</v>
      </c>
      <c r="L332" s="35">
        <v>5</v>
      </c>
      <c r="M332" s="29"/>
      <c r="N332" s="29"/>
      <c r="O332" s="29"/>
      <c r="P332" s="29"/>
      <c r="Q332" s="25"/>
      <c r="R332" s="26" t="s">
        <v>201</v>
      </c>
      <c r="S332" s="94">
        <v>410</v>
      </c>
      <c r="T332" s="84"/>
      <c r="U332" s="84"/>
      <c r="V332" s="10"/>
      <c r="W332" s="102"/>
      <c r="X332" s="19"/>
      <c r="Z332" s="19"/>
    </row>
    <row r="333" spans="2:26" x14ac:dyDescent="0.25">
      <c r="B333" s="118"/>
      <c r="C333" s="25"/>
      <c r="D333" s="55"/>
      <c r="E333" s="21"/>
      <c r="F333" s="25"/>
      <c r="G333" s="55"/>
      <c r="H333" s="21"/>
      <c r="I333" s="26" t="s">
        <v>199</v>
      </c>
      <c r="J333" s="114">
        <f>SUM(J332:L332)</f>
        <v>55</v>
      </c>
      <c r="K333" s="121"/>
      <c r="L333" s="115"/>
      <c r="M333" s="25"/>
      <c r="N333" s="25"/>
      <c r="O333" s="25"/>
      <c r="P333" s="25"/>
      <c r="Q333" s="21"/>
      <c r="R333" s="26" t="s">
        <v>199</v>
      </c>
      <c r="S333" s="95">
        <f>S331*J333</f>
        <v>11275</v>
      </c>
      <c r="T333" s="85"/>
      <c r="U333" s="97"/>
      <c r="V333" s="10"/>
      <c r="W333" s="102"/>
      <c r="X333" s="19"/>
      <c r="Z333" s="19"/>
    </row>
    <row r="334" spans="2:26" x14ac:dyDescent="0.25">
      <c r="B334" s="118"/>
      <c r="C334" s="25"/>
      <c r="D334" s="55"/>
      <c r="E334" s="21"/>
      <c r="F334" s="25"/>
      <c r="G334" s="55"/>
      <c r="H334" s="21"/>
      <c r="I334" s="38"/>
      <c r="J334" s="39"/>
      <c r="K334" s="39"/>
      <c r="L334" s="39"/>
      <c r="M334" s="39"/>
      <c r="N334" s="39"/>
      <c r="O334" s="39"/>
      <c r="P334" s="39"/>
      <c r="Q334" s="21"/>
      <c r="R334" s="38"/>
      <c r="S334" s="40"/>
      <c r="T334" s="39"/>
      <c r="U334" s="39"/>
      <c r="V334" s="10"/>
      <c r="W334" s="102"/>
      <c r="X334" s="19"/>
      <c r="Z334" s="19"/>
    </row>
    <row r="335" spans="2:26" ht="16.5" thickBot="1" x14ac:dyDescent="0.3">
      <c r="B335" s="118"/>
      <c r="C335" s="25"/>
      <c r="D335" s="55"/>
      <c r="E335" s="21"/>
      <c r="F335" s="25"/>
      <c r="G335" s="55"/>
      <c r="H335" s="21"/>
      <c r="I335" s="23" t="s">
        <v>199</v>
      </c>
      <c r="J335" s="41">
        <f>SUM(J333+J329)</f>
        <v>1255</v>
      </c>
      <c r="K335" s="39"/>
      <c r="L335" s="39"/>
      <c r="M335" s="39"/>
      <c r="N335" s="39"/>
      <c r="O335" s="39"/>
      <c r="P335" s="39"/>
      <c r="Q335" s="21"/>
      <c r="R335" s="23" t="s">
        <v>138</v>
      </c>
      <c r="S335" s="76">
        <f>S333+S329</f>
        <v>251275</v>
      </c>
      <c r="T335" s="96"/>
      <c r="U335" s="98"/>
      <c r="V335" s="10"/>
      <c r="W335" s="102"/>
      <c r="X335" s="19"/>
      <c r="Z335" s="19"/>
    </row>
    <row r="336" spans="2:26" ht="17.25" thickTop="1" thickBot="1" x14ac:dyDescent="0.3">
      <c r="B336" s="119"/>
      <c r="C336" s="42"/>
      <c r="D336" s="56"/>
      <c r="E336" s="27"/>
      <c r="F336" s="42"/>
      <c r="G336" s="56"/>
      <c r="H336" s="27"/>
      <c r="I336" s="43"/>
      <c r="J336" s="44"/>
      <c r="K336" s="44"/>
      <c r="L336" s="44"/>
      <c r="M336" s="44"/>
      <c r="N336" s="44"/>
      <c r="O336" s="44"/>
      <c r="P336" s="44"/>
      <c r="Q336" s="27"/>
      <c r="R336" s="27"/>
      <c r="S336" s="27"/>
      <c r="T336" s="27"/>
      <c r="U336" s="103"/>
      <c r="V336" s="47"/>
      <c r="W336" s="104"/>
      <c r="X336" s="19"/>
      <c r="Z336" s="19"/>
    </row>
    <row r="337" spans="2:26" x14ac:dyDescent="0.25">
      <c r="B337" s="117"/>
      <c r="C337" s="32"/>
      <c r="D337" s="63"/>
      <c r="E337" s="32"/>
      <c r="F337" s="32"/>
      <c r="G337" s="63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99"/>
      <c r="V337" s="100"/>
      <c r="W337" s="101"/>
      <c r="X337" s="19"/>
      <c r="Z337" s="19"/>
    </row>
    <row r="338" spans="2:26" x14ac:dyDescent="0.25">
      <c r="B338" s="118"/>
      <c r="C338" s="22" t="s">
        <v>187</v>
      </c>
      <c r="D338" s="54" t="s">
        <v>194</v>
      </c>
      <c r="E338" s="21"/>
      <c r="F338" s="22" t="s">
        <v>1</v>
      </c>
      <c r="G338" s="54" t="s">
        <v>154</v>
      </c>
      <c r="H338" s="21"/>
      <c r="I338" s="23" t="s">
        <v>197</v>
      </c>
      <c r="J338" s="34">
        <v>44</v>
      </c>
      <c r="K338" s="34">
        <v>46</v>
      </c>
      <c r="L338" s="34">
        <v>48</v>
      </c>
      <c r="M338" s="34">
        <v>50</v>
      </c>
      <c r="N338" s="34">
        <v>52</v>
      </c>
      <c r="O338" s="34">
        <v>54</v>
      </c>
      <c r="P338" s="34">
        <v>56</v>
      </c>
      <c r="Q338" s="21"/>
      <c r="R338" s="23" t="s">
        <v>200</v>
      </c>
      <c r="S338" s="93">
        <f>+S339/2</f>
        <v>90</v>
      </c>
      <c r="T338" s="71"/>
      <c r="U338" s="72"/>
      <c r="V338" s="10"/>
      <c r="W338" s="102"/>
      <c r="X338" s="19"/>
      <c r="Z338" s="19"/>
    </row>
    <row r="339" spans="2:26" x14ac:dyDescent="0.25">
      <c r="B339" s="118"/>
      <c r="C339" s="24" t="s">
        <v>14</v>
      </c>
      <c r="D339" s="58" t="s">
        <v>15</v>
      </c>
      <c r="E339" s="21"/>
      <c r="F339" s="24" t="s">
        <v>189</v>
      </c>
      <c r="G339" s="59" t="s">
        <v>121</v>
      </c>
      <c r="H339" s="21"/>
      <c r="I339" s="26" t="s">
        <v>198</v>
      </c>
      <c r="J339" s="35">
        <v>0</v>
      </c>
      <c r="K339" s="35">
        <v>15</v>
      </c>
      <c r="L339" s="35">
        <v>15</v>
      </c>
      <c r="M339" s="35">
        <v>20</v>
      </c>
      <c r="N339" s="35">
        <v>10</v>
      </c>
      <c r="O339" s="35">
        <v>0</v>
      </c>
      <c r="P339" s="35">
        <v>0</v>
      </c>
      <c r="Q339" s="25"/>
      <c r="R339" s="26" t="s">
        <v>201</v>
      </c>
      <c r="S339" s="94">
        <v>180</v>
      </c>
      <c r="T339" s="84"/>
      <c r="U339" s="84"/>
      <c r="V339" s="10"/>
      <c r="W339" s="102"/>
      <c r="X339" s="19"/>
      <c r="Z339" s="19"/>
    </row>
    <row r="340" spans="2:26" x14ac:dyDescent="0.25">
      <c r="B340" s="118"/>
      <c r="C340" s="24" t="s">
        <v>188</v>
      </c>
      <c r="D340" s="58" t="s">
        <v>17</v>
      </c>
      <c r="E340" s="21"/>
      <c r="F340" s="24" t="s">
        <v>190</v>
      </c>
      <c r="G340" s="58" t="s">
        <v>122</v>
      </c>
      <c r="H340" s="21"/>
      <c r="I340" s="26" t="s">
        <v>199</v>
      </c>
      <c r="J340" s="120">
        <f>SUM(J339:P339)</f>
        <v>60</v>
      </c>
      <c r="K340" s="120"/>
      <c r="L340" s="120"/>
      <c r="M340" s="120"/>
      <c r="N340" s="120"/>
      <c r="O340" s="120"/>
      <c r="P340" s="120"/>
      <c r="Q340" s="21"/>
      <c r="R340" s="26" t="s">
        <v>199</v>
      </c>
      <c r="S340" s="95">
        <f>S338*J340</f>
        <v>5400</v>
      </c>
      <c r="T340" s="85"/>
      <c r="U340" s="97"/>
      <c r="V340" s="10"/>
      <c r="W340" s="102"/>
      <c r="X340" s="19"/>
      <c r="Z340" s="19"/>
    </row>
    <row r="341" spans="2:26" x14ac:dyDescent="0.25">
      <c r="B341" s="118"/>
      <c r="C341" s="25"/>
      <c r="D341" s="55"/>
      <c r="E341" s="21"/>
      <c r="F341" s="25"/>
      <c r="G341" s="55"/>
      <c r="H341" s="21"/>
      <c r="I341" s="38"/>
      <c r="J341" s="39"/>
      <c r="K341" s="39"/>
      <c r="L341" s="39"/>
      <c r="M341" s="39"/>
      <c r="N341" s="39"/>
      <c r="O341" s="39"/>
      <c r="P341" s="39"/>
      <c r="Q341" s="21"/>
      <c r="R341" s="38"/>
      <c r="S341" s="40"/>
      <c r="T341" s="39"/>
      <c r="U341" s="39"/>
      <c r="V341" s="10"/>
      <c r="W341" s="102"/>
      <c r="X341" s="19"/>
      <c r="Z341" s="19"/>
    </row>
    <row r="342" spans="2:26" x14ac:dyDescent="0.25">
      <c r="B342" s="118"/>
      <c r="C342" s="25"/>
      <c r="D342" s="55"/>
      <c r="E342" s="21"/>
      <c r="F342" s="25"/>
      <c r="G342" s="55"/>
      <c r="H342" s="21"/>
      <c r="I342" s="23" t="s">
        <v>197</v>
      </c>
      <c r="J342" s="34">
        <v>58</v>
      </c>
      <c r="K342" s="34">
        <v>60</v>
      </c>
      <c r="L342" s="34">
        <v>62</v>
      </c>
      <c r="M342" s="39"/>
      <c r="N342" s="39"/>
      <c r="O342" s="39"/>
      <c r="P342" s="39"/>
      <c r="Q342" s="21"/>
      <c r="R342" s="23" t="s">
        <v>200</v>
      </c>
      <c r="S342" s="93">
        <f>+S343/2</f>
        <v>95</v>
      </c>
      <c r="T342" s="71"/>
      <c r="U342" s="72"/>
      <c r="V342" s="10"/>
      <c r="W342" s="102"/>
      <c r="X342" s="19"/>
      <c r="Z342" s="19"/>
    </row>
    <row r="343" spans="2:26" x14ac:dyDescent="0.25">
      <c r="B343" s="118"/>
      <c r="C343" s="25"/>
      <c r="D343" s="55"/>
      <c r="E343" s="21"/>
      <c r="F343" s="25"/>
      <c r="G343" s="55"/>
      <c r="H343" s="21"/>
      <c r="I343" s="26" t="s">
        <v>198</v>
      </c>
      <c r="J343" s="35">
        <v>10</v>
      </c>
      <c r="K343" s="35">
        <v>15</v>
      </c>
      <c r="L343" s="35">
        <v>20</v>
      </c>
      <c r="M343" s="29"/>
      <c r="N343" s="29"/>
      <c r="O343" s="29"/>
      <c r="P343" s="29"/>
      <c r="Q343" s="25"/>
      <c r="R343" s="26" t="s">
        <v>201</v>
      </c>
      <c r="S343" s="94">
        <v>190</v>
      </c>
      <c r="T343" s="84"/>
      <c r="U343" s="84"/>
      <c r="V343" s="10"/>
      <c r="W343" s="102"/>
      <c r="X343" s="19"/>
      <c r="Z343" s="19"/>
    </row>
    <row r="344" spans="2:26" x14ac:dyDescent="0.25">
      <c r="B344" s="118"/>
      <c r="C344" s="25"/>
      <c r="D344" s="55"/>
      <c r="E344" s="21"/>
      <c r="F344" s="25"/>
      <c r="G344" s="55"/>
      <c r="H344" s="21"/>
      <c r="I344" s="26" t="s">
        <v>199</v>
      </c>
      <c r="J344" s="114">
        <f>SUM(J343:L343)</f>
        <v>45</v>
      </c>
      <c r="K344" s="121"/>
      <c r="L344" s="115"/>
      <c r="M344" s="25"/>
      <c r="N344" s="25"/>
      <c r="O344" s="25"/>
      <c r="P344" s="25"/>
      <c r="Q344" s="21"/>
      <c r="R344" s="26" t="s">
        <v>199</v>
      </c>
      <c r="S344" s="95">
        <f>S342*J344</f>
        <v>4275</v>
      </c>
      <c r="T344" s="85"/>
      <c r="U344" s="97"/>
      <c r="V344" s="10"/>
      <c r="W344" s="102"/>
      <c r="X344" s="19"/>
      <c r="Z344" s="19"/>
    </row>
    <row r="345" spans="2:26" x14ac:dyDescent="0.25">
      <c r="B345" s="118"/>
      <c r="C345" s="25"/>
      <c r="D345" s="55"/>
      <c r="E345" s="21"/>
      <c r="F345" s="25"/>
      <c r="G345" s="55"/>
      <c r="H345" s="21"/>
      <c r="I345" s="38"/>
      <c r="J345" s="39"/>
      <c r="K345" s="39"/>
      <c r="L345" s="39"/>
      <c r="M345" s="39"/>
      <c r="N345" s="39"/>
      <c r="O345" s="39"/>
      <c r="P345" s="39"/>
      <c r="Q345" s="21"/>
      <c r="R345" s="38"/>
      <c r="S345" s="40"/>
      <c r="T345" s="39"/>
      <c r="U345" s="39"/>
      <c r="V345" s="10"/>
      <c r="W345" s="102"/>
      <c r="X345" s="19"/>
      <c r="Z345" s="19"/>
    </row>
    <row r="346" spans="2:26" ht="16.5" thickBot="1" x14ac:dyDescent="0.3">
      <c r="B346" s="118"/>
      <c r="C346" s="25"/>
      <c r="D346" s="55"/>
      <c r="E346" s="21"/>
      <c r="F346" s="25"/>
      <c r="G346" s="55"/>
      <c r="H346" s="21"/>
      <c r="I346" s="23" t="s">
        <v>199</v>
      </c>
      <c r="J346" s="41">
        <f>SUM(J344+J340)</f>
        <v>105</v>
      </c>
      <c r="K346" s="39"/>
      <c r="L346" s="39"/>
      <c r="M346" s="39"/>
      <c r="N346" s="39"/>
      <c r="O346" s="39"/>
      <c r="P346" s="39"/>
      <c r="Q346" s="21"/>
      <c r="R346" s="23" t="s">
        <v>138</v>
      </c>
      <c r="S346" s="76">
        <f>S344+S340</f>
        <v>9675</v>
      </c>
      <c r="T346" s="96"/>
      <c r="U346" s="98"/>
      <c r="V346" s="10"/>
      <c r="W346" s="102"/>
      <c r="X346" s="19"/>
      <c r="Z346" s="19"/>
    </row>
    <row r="347" spans="2:26" ht="17.25" thickTop="1" thickBot="1" x14ac:dyDescent="0.3">
      <c r="B347" s="119"/>
      <c r="C347" s="42"/>
      <c r="D347" s="56"/>
      <c r="E347" s="27"/>
      <c r="F347" s="42"/>
      <c r="G347" s="56"/>
      <c r="H347" s="27"/>
      <c r="I347" s="43"/>
      <c r="J347" s="44"/>
      <c r="K347" s="44"/>
      <c r="L347" s="44"/>
      <c r="M347" s="44"/>
      <c r="N347" s="44"/>
      <c r="O347" s="44"/>
      <c r="P347" s="44"/>
      <c r="Q347" s="27"/>
      <c r="R347" s="27"/>
      <c r="S347" s="27"/>
      <c r="T347" s="27"/>
      <c r="U347" s="103"/>
      <c r="V347" s="47"/>
      <c r="W347" s="104"/>
      <c r="X347" s="19"/>
      <c r="Z347" s="19"/>
    </row>
    <row r="348" spans="2:26" x14ac:dyDescent="0.25">
      <c r="B348" s="117"/>
      <c r="C348" s="32"/>
      <c r="D348" s="63"/>
      <c r="E348" s="32"/>
      <c r="F348" s="32"/>
      <c r="G348" s="63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99"/>
      <c r="V348" s="100"/>
      <c r="W348" s="101"/>
      <c r="X348" s="19"/>
      <c r="Z348" s="19"/>
    </row>
    <row r="349" spans="2:26" x14ac:dyDescent="0.25">
      <c r="B349" s="118"/>
      <c r="C349" s="22" t="s">
        <v>187</v>
      </c>
      <c r="D349" s="54" t="s">
        <v>194</v>
      </c>
      <c r="E349" s="21"/>
      <c r="F349" s="22" t="s">
        <v>1</v>
      </c>
      <c r="G349" s="54" t="s">
        <v>154</v>
      </c>
      <c r="H349" s="21"/>
      <c r="I349" s="23" t="s">
        <v>197</v>
      </c>
      <c r="J349" s="34">
        <v>44</v>
      </c>
      <c r="K349" s="34">
        <v>46</v>
      </c>
      <c r="L349" s="34">
        <v>48</v>
      </c>
      <c r="M349" s="34">
        <v>50</v>
      </c>
      <c r="N349" s="34">
        <v>52</v>
      </c>
      <c r="O349" s="34">
        <v>54</v>
      </c>
      <c r="P349" s="34">
        <v>56</v>
      </c>
      <c r="Q349" s="21"/>
      <c r="R349" s="23" t="s">
        <v>200</v>
      </c>
      <c r="S349" s="93">
        <f>+S350/2</f>
        <v>90</v>
      </c>
      <c r="T349" s="71"/>
      <c r="U349" s="72"/>
      <c r="V349" s="10"/>
      <c r="W349" s="102"/>
      <c r="X349" s="19"/>
      <c r="Z349" s="19"/>
    </row>
    <row r="350" spans="2:26" x14ac:dyDescent="0.25">
      <c r="B350" s="118"/>
      <c r="C350" s="24" t="s">
        <v>14</v>
      </c>
      <c r="D350" s="58" t="s">
        <v>15</v>
      </c>
      <c r="E350" s="21"/>
      <c r="F350" s="24" t="s">
        <v>189</v>
      </c>
      <c r="G350" s="4" t="s">
        <v>140</v>
      </c>
      <c r="H350" s="21"/>
      <c r="I350" s="26" t="s">
        <v>198</v>
      </c>
      <c r="J350" s="35">
        <v>0</v>
      </c>
      <c r="K350" s="35">
        <v>70</v>
      </c>
      <c r="L350" s="35">
        <v>110</v>
      </c>
      <c r="M350" s="35">
        <v>65</v>
      </c>
      <c r="N350" s="35">
        <v>40</v>
      </c>
      <c r="O350" s="35">
        <v>10</v>
      </c>
      <c r="P350" s="35">
        <v>15</v>
      </c>
      <c r="Q350" s="25"/>
      <c r="R350" s="26" t="s">
        <v>201</v>
      </c>
      <c r="S350" s="94">
        <v>180</v>
      </c>
      <c r="T350" s="84"/>
      <c r="U350" s="84"/>
      <c r="V350" s="10"/>
      <c r="W350" s="102"/>
      <c r="X350" s="19"/>
      <c r="Z350" s="19"/>
    </row>
    <row r="351" spans="2:26" x14ac:dyDescent="0.25">
      <c r="B351" s="118"/>
      <c r="C351" s="24" t="s">
        <v>188</v>
      </c>
      <c r="D351" s="58" t="s">
        <v>17</v>
      </c>
      <c r="E351" s="21"/>
      <c r="F351" s="24" t="s">
        <v>190</v>
      </c>
      <c r="G351" s="59" t="s">
        <v>141</v>
      </c>
      <c r="H351" s="21"/>
      <c r="I351" s="26" t="s">
        <v>199</v>
      </c>
      <c r="J351" s="120">
        <f>SUM(J350:P350)</f>
        <v>310</v>
      </c>
      <c r="K351" s="120"/>
      <c r="L351" s="120"/>
      <c r="M351" s="120"/>
      <c r="N351" s="120"/>
      <c r="O351" s="120"/>
      <c r="P351" s="120"/>
      <c r="Q351" s="21"/>
      <c r="R351" s="26" t="s">
        <v>199</v>
      </c>
      <c r="S351" s="95">
        <f>S349*J351</f>
        <v>27900</v>
      </c>
      <c r="T351" s="85"/>
      <c r="U351" s="97"/>
      <c r="V351" s="10"/>
      <c r="W351" s="102"/>
      <c r="X351" s="19"/>
      <c r="Z351" s="19"/>
    </row>
    <row r="352" spans="2:26" x14ac:dyDescent="0.25">
      <c r="B352" s="118"/>
      <c r="C352" s="25"/>
      <c r="D352" s="55"/>
      <c r="E352" s="21"/>
      <c r="F352" s="25"/>
      <c r="G352" s="55"/>
      <c r="H352" s="21"/>
      <c r="I352" s="38"/>
      <c r="J352" s="39"/>
      <c r="K352" s="39"/>
      <c r="L352" s="39"/>
      <c r="M352" s="39"/>
      <c r="N352" s="39"/>
      <c r="O352" s="39"/>
      <c r="P352" s="39"/>
      <c r="Q352" s="21"/>
      <c r="R352" s="38"/>
      <c r="S352" s="40"/>
      <c r="T352" s="39"/>
      <c r="U352" s="39"/>
      <c r="V352" s="10"/>
      <c r="W352" s="102"/>
      <c r="X352" s="19"/>
      <c r="Z352" s="19"/>
    </row>
    <row r="353" spans="2:26" x14ac:dyDescent="0.25">
      <c r="B353" s="118"/>
      <c r="C353" s="25"/>
      <c r="D353" s="55"/>
      <c r="E353" s="21"/>
      <c r="F353" s="25"/>
      <c r="G353" s="55"/>
      <c r="H353" s="21"/>
      <c r="I353" s="23" t="s">
        <v>197</v>
      </c>
      <c r="J353" s="34">
        <v>58</v>
      </c>
      <c r="K353" s="34">
        <v>60</v>
      </c>
      <c r="L353" s="34">
        <v>62</v>
      </c>
      <c r="M353" s="39"/>
      <c r="N353" s="39"/>
      <c r="O353" s="39"/>
      <c r="P353" s="39"/>
      <c r="Q353" s="21"/>
      <c r="R353" s="23" t="s">
        <v>200</v>
      </c>
      <c r="S353" s="93">
        <f>+S354/2</f>
        <v>95</v>
      </c>
      <c r="T353" s="71"/>
      <c r="U353" s="72"/>
      <c r="V353" s="10"/>
      <c r="W353" s="102"/>
      <c r="X353" s="19"/>
      <c r="Z353" s="19"/>
    </row>
    <row r="354" spans="2:26" x14ac:dyDescent="0.25">
      <c r="B354" s="118"/>
      <c r="C354" s="25"/>
      <c r="D354" s="55"/>
      <c r="E354" s="21"/>
      <c r="F354" s="25"/>
      <c r="G354" s="55"/>
      <c r="H354" s="21"/>
      <c r="I354" s="26" t="s">
        <v>198</v>
      </c>
      <c r="J354" s="35">
        <v>15</v>
      </c>
      <c r="K354" s="35">
        <v>25</v>
      </c>
      <c r="L354" s="35">
        <v>10</v>
      </c>
      <c r="M354" s="29"/>
      <c r="N354" s="29"/>
      <c r="O354" s="29"/>
      <c r="P354" s="29"/>
      <c r="Q354" s="25"/>
      <c r="R354" s="26" t="s">
        <v>201</v>
      </c>
      <c r="S354" s="94">
        <v>190</v>
      </c>
      <c r="T354" s="84"/>
      <c r="U354" s="84"/>
      <c r="V354" s="10"/>
      <c r="W354" s="102"/>
      <c r="X354" s="19"/>
      <c r="Z354" s="19"/>
    </row>
    <row r="355" spans="2:26" x14ac:dyDescent="0.25">
      <c r="B355" s="118"/>
      <c r="C355" s="25"/>
      <c r="D355" s="55"/>
      <c r="E355" s="21"/>
      <c r="F355" s="25"/>
      <c r="G355" s="55"/>
      <c r="H355" s="21"/>
      <c r="I355" s="26" t="s">
        <v>199</v>
      </c>
      <c r="J355" s="114">
        <f>SUM(J354:L354)</f>
        <v>50</v>
      </c>
      <c r="K355" s="121"/>
      <c r="L355" s="115"/>
      <c r="M355" s="25"/>
      <c r="N355" s="25"/>
      <c r="O355" s="25"/>
      <c r="P355" s="25"/>
      <c r="Q355" s="21"/>
      <c r="R355" s="26" t="s">
        <v>199</v>
      </c>
      <c r="S355" s="95">
        <f>S353*J355</f>
        <v>4750</v>
      </c>
      <c r="T355" s="85"/>
      <c r="U355" s="97"/>
      <c r="V355" s="10"/>
      <c r="W355" s="102"/>
      <c r="X355" s="19"/>
      <c r="Z355" s="19"/>
    </row>
    <row r="356" spans="2:26" x14ac:dyDescent="0.25">
      <c r="B356" s="118"/>
      <c r="C356" s="25"/>
      <c r="D356" s="55"/>
      <c r="E356" s="21"/>
      <c r="F356" s="25"/>
      <c r="G356" s="55"/>
      <c r="H356" s="21"/>
      <c r="I356" s="38"/>
      <c r="J356" s="39"/>
      <c r="K356" s="39"/>
      <c r="L356" s="39"/>
      <c r="M356" s="39"/>
      <c r="N356" s="39"/>
      <c r="O356" s="39"/>
      <c r="P356" s="39"/>
      <c r="Q356" s="21"/>
      <c r="R356" s="38"/>
      <c r="S356" s="40"/>
      <c r="T356" s="39"/>
      <c r="U356" s="39"/>
      <c r="V356" s="10"/>
      <c r="W356" s="102"/>
      <c r="X356" s="19"/>
      <c r="Z356" s="19"/>
    </row>
    <row r="357" spans="2:26" ht="16.5" thickBot="1" x14ac:dyDescent="0.3">
      <c r="B357" s="118"/>
      <c r="C357" s="25"/>
      <c r="D357" s="55"/>
      <c r="E357" s="21"/>
      <c r="F357" s="25"/>
      <c r="G357" s="55"/>
      <c r="H357" s="21"/>
      <c r="I357" s="23" t="s">
        <v>199</v>
      </c>
      <c r="J357" s="41">
        <f>SUM(J355+J351)</f>
        <v>360</v>
      </c>
      <c r="K357" s="39"/>
      <c r="L357" s="39"/>
      <c r="M357" s="39"/>
      <c r="N357" s="39"/>
      <c r="O357" s="39"/>
      <c r="P357" s="39"/>
      <c r="Q357" s="21"/>
      <c r="R357" s="23" t="s">
        <v>138</v>
      </c>
      <c r="S357" s="76">
        <f>S355+S351</f>
        <v>32650</v>
      </c>
      <c r="T357" s="96"/>
      <c r="U357" s="98"/>
      <c r="V357" s="10"/>
      <c r="W357" s="102"/>
      <c r="X357" s="19"/>
      <c r="Z357" s="19"/>
    </row>
    <row r="358" spans="2:26" ht="17.25" thickTop="1" thickBot="1" x14ac:dyDescent="0.3">
      <c r="B358" s="119"/>
      <c r="C358" s="42"/>
      <c r="D358" s="56"/>
      <c r="E358" s="27"/>
      <c r="F358" s="42"/>
      <c r="G358" s="56"/>
      <c r="H358" s="27"/>
      <c r="I358" s="43"/>
      <c r="J358" s="44"/>
      <c r="K358" s="44"/>
      <c r="L358" s="44"/>
      <c r="M358" s="44"/>
      <c r="N358" s="44"/>
      <c r="O358" s="44"/>
      <c r="P358" s="44"/>
      <c r="Q358" s="27"/>
      <c r="R358" s="27"/>
      <c r="S358" s="27"/>
      <c r="T358" s="27"/>
      <c r="U358" s="103"/>
      <c r="V358" s="47"/>
      <c r="W358" s="104"/>
      <c r="X358" s="19"/>
      <c r="Z358" s="19"/>
    </row>
    <row r="359" spans="2:26" x14ac:dyDescent="0.25">
      <c r="B359" s="117"/>
      <c r="C359" s="32"/>
      <c r="D359" s="63"/>
      <c r="E359" s="32"/>
      <c r="F359" s="32"/>
      <c r="G359" s="63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99"/>
      <c r="V359" s="100"/>
      <c r="W359" s="101"/>
      <c r="X359" s="19"/>
      <c r="Z359" s="19"/>
    </row>
    <row r="360" spans="2:26" x14ac:dyDescent="0.25">
      <c r="B360" s="118"/>
      <c r="C360" s="22" t="s">
        <v>187</v>
      </c>
      <c r="D360" s="54" t="s">
        <v>194</v>
      </c>
      <c r="E360" s="21"/>
      <c r="F360" s="22" t="s">
        <v>1</v>
      </c>
      <c r="G360" s="54" t="s">
        <v>155</v>
      </c>
      <c r="H360" s="21"/>
      <c r="I360" s="23" t="s">
        <v>197</v>
      </c>
      <c r="J360" s="34">
        <v>44</v>
      </c>
      <c r="K360" s="34">
        <v>46</v>
      </c>
      <c r="L360" s="34">
        <v>48</v>
      </c>
      <c r="M360" s="34">
        <v>50</v>
      </c>
      <c r="N360" s="34">
        <v>52</v>
      </c>
      <c r="O360" s="34">
        <v>54</v>
      </c>
      <c r="P360" s="34">
        <v>56</v>
      </c>
      <c r="Q360" s="21"/>
      <c r="R360" s="23" t="s">
        <v>200</v>
      </c>
      <c r="S360" s="93">
        <f>+S361/2</f>
        <v>100</v>
      </c>
      <c r="T360" s="71"/>
      <c r="U360" s="72"/>
      <c r="V360" s="10"/>
      <c r="W360" s="102"/>
      <c r="X360" s="19"/>
      <c r="Z360" s="19"/>
    </row>
    <row r="361" spans="2:26" x14ac:dyDescent="0.25">
      <c r="B361" s="118"/>
      <c r="C361" s="24" t="s">
        <v>14</v>
      </c>
      <c r="D361" s="58" t="s">
        <v>15</v>
      </c>
      <c r="E361" s="21"/>
      <c r="F361" s="24" t="s">
        <v>189</v>
      </c>
      <c r="G361" s="61">
        <v>423</v>
      </c>
      <c r="H361" s="21"/>
      <c r="I361" s="26" t="s">
        <v>198</v>
      </c>
      <c r="J361" s="35">
        <v>25</v>
      </c>
      <c r="K361" s="35">
        <v>35</v>
      </c>
      <c r="L361" s="35">
        <v>50</v>
      </c>
      <c r="M361" s="35">
        <v>160</v>
      </c>
      <c r="N361" s="35">
        <v>110</v>
      </c>
      <c r="O361" s="35">
        <v>110</v>
      </c>
      <c r="P361" s="35">
        <v>55</v>
      </c>
      <c r="Q361" s="25"/>
      <c r="R361" s="26" t="s">
        <v>201</v>
      </c>
      <c r="S361" s="94">
        <v>200</v>
      </c>
      <c r="T361" s="84"/>
      <c r="U361" s="84"/>
      <c r="V361" s="10"/>
      <c r="W361" s="102"/>
      <c r="X361" s="19"/>
      <c r="Z361" s="19"/>
    </row>
    <row r="362" spans="2:26" x14ac:dyDescent="0.25">
      <c r="B362" s="118"/>
      <c r="C362" s="24" t="s">
        <v>188</v>
      </c>
      <c r="D362" s="58" t="s">
        <v>17</v>
      </c>
      <c r="E362" s="21"/>
      <c r="F362" s="24" t="s">
        <v>190</v>
      </c>
      <c r="G362" s="59" t="s">
        <v>156</v>
      </c>
      <c r="H362" s="21"/>
      <c r="I362" s="26" t="s">
        <v>199</v>
      </c>
      <c r="J362" s="120">
        <f>SUM(J361:P361)</f>
        <v>545</v>
      </c>
      <c r="K362" s="120"/>
      <c r="L362" s="120"/>
      <c r="M362" s="120"/>
      <c r="N362" s="120"/>
      <c r="O362" s="120"/>
      <c r="P362" s="120"/>
      <c r="Q362" s="21"/>
      <c r="R362" s="26" t="s">
        <v>199</v>
      </c>
      <c r="S362" s="95">
        <f>S360*J362</f>
        <v>54500</v>
      </c>
      <c r="T362" s="85"/>
      <c r="U362" s="97"/>
      <c r="V362" s="10"/>
      <c r="W362" s="102"/>
      <c r="X362" s="19"/>
      <c r="Z362" s="19"/>
    </row>
    <row r="363" spans="2:26" x14ac:dyDescent="0.25">
      <c r="B363" s="118"/>
      <c r="C363" s="25"/>
      <c r="D363" s="55"/>
      <c r="E363" s="21"/>
      <c r="F363" s="25"/>
      <c r="G363" s="55"/>
      <c r="H363" s="21"/>
      <c r="I363" s="38"/>
      <c r="J363" s="39"/>
      <c r="K363" s="39"/>
      <c r="L363" s="39"/>
      <c r="M363" s="39"/>
      <c r="N363" s="39"/>
      <c r="O363" s="39"/>
      <c r="P363" s="39"/>
      <c r="Q363" s="21"/>
      <c r="R363" s="38"/>
      <c r="S363" s="40"/>
      <c r="T363" s="39"/>
      <c r="U363" s="39"/>
      <c r="V363" s="10"/>
      <c r="W363" s="102"/>
      <c r="X363" s="19"/>
      <c r="Z363" s="19"/>
    </row>
    <row r="364" spans="2:26" x14ac:dyDescent="0.25">
      <c r="B364" s="118"/>
      <c r="C364" s="25"/>
      <c r="D364" s="55"/>
      <c r="E364" s="21"/>
      <c r="F364" s="25"/>
      <c r="G364" s="55"/>
      <c r="H364" s="21"/>
      <c r="I364" s="23" t="s">
        <v>197</v>
      </c>
      <c r="J364" s="34">
        <v>58</v>
      </c>
      <c r="K364" s="34">
        <v>60</v>
      </c>
      <c r="L364" s="34">
        <v>62</v>
      </c>
      <c r="M364" s="39"/>
      <c r="N364" s="39"/>
      <c r="O364" s="39"/>
      <c r="P364" s="39"/>
      <c r="Q364" s="21"/>
      <c r="R364" s="23" t="s">
        <v>200</v>
      </c>
      <c r="S364" s="93">
        <f>+S365/2</f>
        <v>105</v>
      </c>
      <c r="T364" s="71"/>
      <c r="U364" s="72"/>
      <c r="V364" s="10"/>
      <c r="W364" s="102"/>
      <c r="X364" s="19"/>
      <c r="Z364" s="19"/>
    </row>
    <row r="365" spans="2:26" x14ac:dyDescent="0.25">
      <c r="B365" s="118"/>
      <c r="C365" s="25"/>
      <c r="D365" s="55"/>
      <c r="E365" s="21"/>
      <c r="F365" s="25"/>
      <c r="G365" s="55"/>
      <c r="H365" s="21"/>
      <c r="I365" s="26" t="s">
        <v>198</v>
      </c>
      <c r="J365" s="35">
        <v>30</v>
      </c>
      <c r="K365" s="35">
        <v>25</v>
      </c>
      <c r="L365" s="35">
        <v>10</v>
      </c>
      <c r="M365" s="29"/>
      <c r="N365" s="29"/>
      <c r="O365" s="29"/>
      <c r="P365" s="29"/>
      <c r="Q365" s="25"/>
      <c r="R365" s="26" t="s">
        <v>201</v>
      </c>
      <c r="S365" s="94">
        <v>210</v>
      </c>
      <c r="T365" s="84"/>
      <c r="U365" s="84"/>
      <c r="V365" s="10"/>
      <c r="W365" s="102"/>
      <c r="X365" s="19"/>
      <c r="Z365" s="19"/>
    </row>
    <row r="366" spans="2:26" x14ac:dyDescent="0.25">
      <c r="B366" s="118"/>
      <c r="C366" s="25"/>
      <c r="D366" s="55"/>
      <c r="E366" s="21"/>
      <c r="F366" s="25"/>
      <c r="G366" s="55"/>
      <c r="H366" s="21"/>
      <c r="I366" s="26" t="s">
        <v>199</v>
      </c>
      <c r="J366" s="114">
        <f>SUM(J365:L365)</f>
        <v>65</v>
      </c>
      <c r="K366" s="121"/>
      <c r="L366" s="115"/>
      <c r="M366" s="25"/>
      <c r="N366" s="25"/>
      <c r="O366" s="25"/>
      <c r="P366" s="25"/>
      <c r="Q366" s="21"/>
      <c r="R366" s="26" t="s">
        <v>199</v>
      </c>
      <c r="S366" s="95">
        <f>S364*J366</f>
        <v>6825</v>
      </c>
      <c r="T366" s="85"/>
      <c r="U366" s="97"/>
      <c r="V366" s="10"/>
      <c r="W366" s="102"/>
      <c r="X366" s="19"/>
      <c r="Z366" s="19"/>
    </row>
    <row r="367" spans="2:26" x14ac:dyDescent="0.25">
      <c r="B367" s="118"/>
      <c r="C367" s="25"/>
      <c r="D367" s="55"/>
      <c r="E367" s="21"/>
      <c r="F367" s="25"/>
      <c r="G367" s="55"/>
      <c r="H367" s="21"/>
      <c r="I367" s="38"/>
      <c r="J367" s="39"/>
      <c r="K367" s="39"/>
      <c r="L367" s="39"/>
      <c r="M367" s="39"/>
      <c r="N367" s="39"/>
      <c r="O367" s="39"/>
      <c r="P367" s="39"/>
      <c r="Q367" s="21"/>
      <c r="R367" s="38"/>
      <c r="S367" s="40"/>
      <c r="T367" s="39"/>
      <c r="U367" s="39"/>
      <c r="V367" s="10"/>
      <c r="W367" s="102"/>
      <c r="X367" s="19"/>
      <c r="Z367" s="19"/>
    </row>
    <row r="368" spans="2:26" ht="16.5" thickBot="1" x14ac:dyDescent="0.3">
      <c r="B368" s="118"/>
      <c r="C368" s="25"/>
      <c r="D368" s="55"/>
      <c r="E368" s="21"/>
      <c r="F368" s="25"/>
      <c r="G368" s="55"/>
      <c r="H368" s="21"/>
      <c r="I368" s="23" t="s">
        <v>199</v>
      </c>
      <c r="J368" s="41">
        <f>SUM(J366+J362)</f>
        <v>610</v>
      </c>
      <c r="K368" s="39"/>
      <c r="L368" s="39"/>
      <c r="M368" s="39"/>
      <c r="N368" s="39"/>
      <c r="O368" s="39"/>
      <c r="P368" s="39"/>
      <c r="Q368" s="21"/>
      <c r="R368" s="23" t="s">
        <v>138</v>
      </c>
      <c r="S368" s="76">
        <f>S366+S362</f>
        <v>61325</v>
      </c>
      <c r="T368" s="96"/>
      <c r="U368" s="98"/>
      <c r="V368" s="10"/>
      <c r="W368" s="102"/>
      <c r="X368" s="19"/>
      <c r="Z368" s="19"/>
    </row>
    <row r="369" spans="1:26" ht="17.25" thickTop="1" thickBot="1" x14ac:dyDescent="0.3">
      <c r="B369" s="119"/>
      <c r="C369" s="42"/>
      <c r="D369" s="56"/>
      <c r="E369" s="27"/>
      <c r="F369" s="42"/>
      <c r="G369" s="56"/>
      <c r="H369" s="27"/>
      <c r="I369" s="43"/>
      <c r="J369" s="44"/>
      <c r="K369" s="44"/>
      <c r="L369" s="44"/>
      <c r="M369" s="44"/>
      <c r="N369" s="44"/>
      <c r="O369" s="44"/>
      <c r="P369" s="44"/>
      <c r="Q369" s="27"/>
      <c r="R369" s="27"/>
      <c r="S369" s="27"/>
      <c r="T369" s="27"/>
      <c r="U369" s="103"/>
      <c r="V369" s="47"/>
      <c r="W369" s="104"/>
      <c r="X369" s="19"/>
      <c r="Z369" s="19"/>
    </row>
    <row r="370" spans="1:26" x14ac:dyDescent="0.25">
      <c r="B370" s="117"/>
      <c r="C370" s="32"/>
      <c r="D370" s="63"/>
      <c r="E370" s="32"/>
      <c r="F370" s="32"/>
      <c r="G370" s="63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99"/>
      <c r="V370" s="100"/>
      <c r="W370" s="101"/>
      <c r="X370" s="19"/>
      <c r="Z370" s="19"/>
    </row>
    <row r="371" spans="1:26" x14ac:dyDescent="0.25">
      <c r="B371" s="118"/>
      <c r="C371" s="22" t="s">
        <v>187</v>
      </c>
      <c r="D371" s="54" t="s">
        <v>194</v>
      </c>
      <c r="E371" s="21"/>
      <c r="F371" s="22" t="s">
        <v>1</v>
      </c>
      <c r="G371" s="54" t="s">
        <v>157</v>
      </c>
      <c r="H371" s="21"/>
      <c r="I371" s="23" t="s">
        <v>197</v>
      </c>
      <c r="J371" s="34">
        <v>44</v>
      </c>
      <c r="K371" s="34">
        <v>46</v>
      </c>
      <c r="L371" s="34">
        <v>48</v>
      </c>
      <c r="M371" s="34">
        <v>50</v>
      </c>
      <c r="N371" s="34">
        <v>52</v>
      </c>
      <c r="O371" s="34">
        <v>54</v>
      </c>
      <c r="P371" s="34">
        <v>56</v>
      </c>
      <c r="Q371" s="21"/>
      <c r="R371" s="23" t="s">
        <v>200</v>
      </c>
      <c r="S371" s="93">
        <f>+S372/2</f>
        <v>250</v>
      </c>
      <c r="T371" s="71"/>
      <c r="U371" s="72"/>
      <c r="V371" s="10"/>
      <c r="W371" s="102"/>
      <c r="X371" s="19"/>
      <c r="Z371" s="19"/>
    </row>
    <row r="372" spans="1:26" x14ac:dyDescent="0.25">
      <c r="B372" s="118"/>
      <c r="C372" s="24" t="s">
        <v>14</v>
      </c>
      <c r="D372" s="58" t="s">
        <v>15</v>
      </c>
      <c r="E372" s="21"/>
      <c r="F372" s="24" t="s">
        <v>189</v>
      </c>
      <c r="G372" s="61" t="s">
        <v>158</v>
      </c>
      <c r="H372" s="21"/>
      <c r="I372" s="26" t="s">
        <v>198</v>
      </c>
      <c r="J372" s="35">
        <v>10</v>
      </c>
      <c r="K372" s="35">
        <v>120</v>
      </c>
      <c r="L372" s="35">
        <v>125</v>
      </c>
      <c r="M372" s="35">
        <v>185</v>
      </c>
      <c r="N372" s="35">
        <v>110</v>
      </c>
      <c r="O372" s="35">
        <v>70</v>
      </c>
      <c r="P372" s="35">
        <v>90</v>
      </c>
      <c r="Q372" s="25"/>
      <c r="R372" s="26" t="s">
        <v>201</v>
      </c>
      <c r="S372" s="94">
        <v>500</v>
      </c>
      <c r="T372" s="84"/>
      <c r="U372" s="84"/>
      <c r="V372" s="10"/>
      <c r="W372" s="102"/>
      <c r="X372" s="19"/>
      <c r="Z372" s="19"/>
    </row>
    <row r="373" spans="1:26" x14ac:dyDescent="0.25">
      <c r="B373" s="118"/>
      <c r="C373" s="24" t="s">
        <v>188</v>
      </c>
      <c r="D373" s="58" t="s">
        <v>17</v>
      </c>
      <c r="E373" s="21"/>
      <c r="F373" s="24" t="s">
        <v>190</v>
      </c>
      <c r="G373" s="59" t="s">
        <v>159</v>
      </c>
      <c r="H373" s="21"/>
      <c r="I373" s="26" t="s">
        <v>199</v>
      </c>
      <c r="J373" s="120">
        <f>SUM(J372:P372)</f>
        <v>710</v>
      </c>
      <c r="K373" s="120"/>
      <c r="L373" s="120"/>
      <c r="M373" s="120"/>
      <c r="N373" s="120"/>
      <c r="O373" s="120"/>
      <c r="P373" s="120"/>
      <c r="Q373" s="21"/>
      <c r="R373" s="26" t="s">
        <v>199</v>
      </c>
      <c r="S373" s="95">
        <f>S371*J373</f>
        <v>177500</v>
      </c>
      <c r="T373" s="85"/>
      <c r="U373" s="97"/>
      <c r="V373" s="10"/>
      <c r="W373" s="102"/>
      <c r="X373" s="19"/>
      <c r="Z373" s="19"/>
    </row>
    <row r="374" spans="1:26" x14ac:dyDescent="0.25">
      <c r="B374" s="118"/>
      <c r="C374" s="25"/>
      <c r="D374" s="55"/>
      <c r="E374" s="21"/>
      <c r="F374" s="25"/>
      <c r="G374" s="55"/>
      <c r="H374" s="21"/>
      <c r="I374" s="38"/>
      <c r="J374" s="39"/>
      <c r="K374" s="39"/>
      <c r="L374" s="39"/>
      <c r="M374" s="39"/>
      <c r="N374" s="39"/>
      <c r="O374" s="39"/>
      <c r="P374" s="39"/>
      <c r="Q374" s="21"/>
      <c r="R374" s="38"/>
      <c r="S374" s="40"/>
      <c r="T374" s="39"/>
      <c r="U374" s="39"/>
      <c r="W374" s="8"/>
    </row>
    <row r="375" spans="1:26" x14ac:dyDescent="0.25">
      <c r="B375" s="118"/>
      <c r="C375" s="25"/>
      <c r="D375" s="55"/>
      <c r="E375" s="21"/>
      <c r="F375" s="25"/>
      <c r="G375" s="55"/>
      <c r="H375" s="21"/>
      <c r="I375" s="23" t="s">
        <v>197</v>
      </c>
      <c r="J375" s="34">
        <v>58</v>
      </c>
      <c r="K375" s="34">
        <v>60</v>
      </c>
      <c r="L375" s="34">
        <v>62</v>
      </c>
      <c r="M375" s="39"/>
      <c r="N375" s="39"/>
      <c r="O375" s="39"/>
      <c r="P375" s="39"/>
      <c r="Q375" s="21"/>
      <c r="R375" s="23" t="s">
        <v>200</v>
      </c>
      <c r="S375" s="93">
        <f>+S376/2</f>
        <v>255</v>
      </c>
      <c r="T375" s="71"/>
      <c r="U375" s="72"/>
      <c r="W375" s="8"/>
    </row>
    <row r="376" spans="1:26" x14ac:dyDescent="0.25">
      <c r="B376" s="118"/>
      <c r="C376" s="25"/>
      <c r="D376" s="55"/>
      <c r="E376" s="21"/>
      <c r="F376" s="25"/>
      <c r="G376" s="55"/>
      <c r="H376" s="21"/>
      <c r="I376" s="26" t="s">
        <v>198</v>
      </c>
      <c r="J376" s="35">
        <v>90</v>
      </c>
      <c r="K376" s="35">
        <v>10</v>
      </c>
      <c r="L376" s="35">
        <v>5</v>
      </c>
      <c r="M376" s="29"/>
      <c r="N376" s="29"/>
      <c r="O376" s="29"/>
      <c r="P376" s="29"/>
      <c r="Q376" s="25"/>
      <c r="R376" s="26" t="s">
        <v>201</v>
      </c>
      <c r="S376" s="94">
        <v>510</v>
      </c>
      <c r="T376" s="84"/>
      <c r="U376" s="84"/>
      <c r="W376" s="8"/>
    </row>
    <row r="377" spans="1:26" x14ac:dyDescent="0.25">
      <c r="B377" s="118"/>
      <c r="C377" s="25"/>
      <c r="D377" s="55"/>
      <c r="E377" s="21"/>
      <c r="F377" s="25"/>
      <c r="G377" s="55"/>
      <c r="H377" s="21"/>
      <c r="I377" s="26" t="s">
        <v>199</v>
      </c>
      <c r="J377" s="114">
        <f>SUM(J376:L376)</f>
        <v>105</v>
      </c>
      <c r="K377" s="121"/>
      <c r="L377" s="115"/>
      <c r="M377" s="25"/>
      <c r="N377" s="25"/>
      <c r="O377" s="25"/>
      <c r="P377" s="25"/>
      <c r="Q377" s="21"/>
      <c r="R377" s="26" t="s">
        <v>199</v>
      </c>
      <c r="S377" s="95">
        <f>S375*J377</f>
        <v>26775</v>
      </c>
      <c r="T377" s="85"/>
      <c r="U377" s="97"/>
      <c r="W377" s="8"/>
    </row>
    <row r="378" spans="1:26" x14ac:dyDescent="0.25">
      <c r="B378" s="118"/>
      <c r="C378" s="25"/>
      <c r="D378" s="55"/>
      <c r="E378" s="21"/>
      <c r="F378" s="25"/>
      <c r="G378" s="55"/>
      <c r="H378" s="21"/>
      <c r="I378" s="38"/>
      <c r="J378" s="39"/>
      <c r="K378" s="39"/>
      <c r="L378" s="39"/>
      <c r="M378" s="39"/>
      <c r="N378" s="39"/>
      <c r="O378" s="39"/>
      <c r="P378" s="39"/>
      <c r="Q378" s="21"/>
      <c r="R378" s="38"/>
      <c r="S378" s="40"/>
      <c r="T378" s="39"/>
      <c r="U378" s="39"/>
      <c r="W378" s="8"/>
    </row>
    <row r="379" spans="1:26" ht="16.5" thickBot="1" x14ac:dyDescent="0.3">
      <c r="B379" s="118"/>
      <c r="C379" s="25"/>
      <c r="D379" s="55"/>
      <c r="E379" s="21"/>
      <c r="F379" s="25"/>
      <c r="G379" s="55"/>
      <c r="H379" s="21"/>
      <c r="I379" s="23" t="s">
        <v>199</v>
      </c>
      <c r="J379" s="41">
        <f>SUM(J377+J373)</f>
        <v>815</v>
      </c>
      <c r="K379" s="39"/>
      <c r="L379" s="39"/>
      <c r="M379" s="39"/>
      <c r="N379" s="39"/>
      <c r="O379" s="39"/>
      <c r="P379" s="39"/>
      <c r="Q379" s="21"/>
      <c r="R379" s="23" t="s">
        <v>138</v>
      </c>
      <c r="S379" s="76">
        <f>S377+S373</f>
        <v>204275</v>
      </c>
      <c r="T379" s="96"/>
      <c r="U379" s="98"/>
      <c r="W379" s="8"/>
    </row>
    <row r="380" spans="1:26" ht="17.25" thickTop="1" thickBot="1" x14ac:dyDescent="0.3">
      <c r="B380" s="119"/>
      <c r="C380" s="42"/>
      <c r="D380" s="56"/>
      <c r="E380" s="27"/>
      <c r="F380" s="42"/>
      <c r="G380" s="56"/>
      <c r="H380" s="27"/>
      <c r="I380" s="43"/>
      <c r="J380" s="44"/>
      <c r="K380" s="44"/>
      <c r="L380" s="44"/>
      <c r="M380" s="44"/>
      <c r="N380" s="44"/>
      <c r="O380" s="44"/>
      <c r="P380" s="44"/>
      <c r="Q380" s="27"/>
      <c r="R380" s="27"/>
      <c r="S380" s="27"/>
      <c r="T380" s="27"/>
      <c r="U380" s="13"/>
      <c r="V380" s="13"/>
      <c r="W380" s="15"/>
    </row>
    <row r="381" spans="1:26" x14ac:dyDescent="0.25">
      <c r="A381" s="21"/>
      <c r="B381" s="117"/>
      <c r="C381" s="32"/>
      <c r="D381" s="63"/>
      <c r="E381" s="32"/>
      <c r="F381" s="32"/>
      <c r="G381" s="63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1"/>
      <c r="V381" s="1"/>
      <c r="W381" s="2"/>
    </row>
    <row r="382" spans="1:26" x14ac:dyDescent="0.25">
      <c r="A382" s="21"/>
      <c r="B382" s="118"/>
      <c r="C382" s="22" t="s">
        <v>187</v>
      </c>
      <c r="D382" s="54" t="s">
        <v>160</v>
      </c>
      <c r="E382" s="21"/>
      <c r="F382" s="22" t="s">
        <v>1</v>
      </c>
      <c r="G382" s="54" t="s">
        <v>161</v>
      </c>
      <c r="H382" s="21"/>
      <c r="I382" s="23" t="s">
        <v>197</v>
      </c>
      <c r="J382" s="34">
        <v>2</v>
      </c>
      <c r="K382" s="34">
        <v>3</v>
      </c>
      <c r="L382" s="34">
        <v>4</v>
      </c>
      <c r="M382" s="34">
        <v>5</v>
      </c>
      <c r="N382" s="34">
        <v>6</v>
      </c>
      <c r="O382" s="39"/>
      <c r="P382" s="39"/>
      <c r="Q382" s="21"/>
      <c r="R382" s="23" t="s">
        <v>200</v>
      </c>
      <c r="S382" s="93">
        <f>+S383/2</f>
        <v>50</v>
      </c>
      <c r="T382" s="71"/>
      <c r="U382" s="72"/>
      <c r="W382" s="8"/>
    </row>
    <row r="383" spans="1:26" x14ac:dyDescent="0.25">
      <c r="A383" s="21"/>
      <c r="B383" s="118"/>
      <c r="C383" s="24" t="s">
        <v>14</v>
      </c>
      <c r="D383" s="58" t="s">
        <v>15</v>
      </c>
      <c r="E383" s="21"/>
      <c r="F383" s="24" t="s">
        <v>189</v>
      </c>
      <c r="G383" s="59" t="s">
        <v>162</v>
      </c>
      <c r="H383" s="21"/>
      <c r="I383" s="26" t="s">
        <v>198</v>
      </c>
      <c r="J383" s="35">
        <v>20</v>
      </c>
      <c r="K383" s="35">
        <v>50</v>
      </c>
      <c r="L383" s="35">
        <v>75</v>
      </c>
      <c r="M383" s="35">
        <v>60</v>
      </c>
      <c r="N383" s="35">
        <v>10</v>
      </c>
      <c r="O383" s="29"/>
      <c r="P383" s="29"/>
      <c r="Q383" s="25"/>
      <c r="R383" s="26" t="s">
        <v>201</v>
      </c>
      <c r="S383" s="94">
        <v>100</v>
      </c>
      <c r="T383" s="84"/>
      <c r="U383" s="84"/>
      <c r="W383" s="8"/>
    </row>
    <row r="384" spans="1:26" x14ac:dyDescent="0.25">
      <c r="A384" s="21"/>
      <c r="B384" s="118"/>
      <c r="C384" s="24" t="s">
        <v>188</v>
      </c>
      <c r="D384" s="58" t="s">
        <v>27</v>
      </c>
      <c r="E384" s="21"/>
      <c r="F384" s="24" t="s">
        <v>190</v>
      </c>
      <c r="G384" s="58" t="s">
        <v>156</v>
      </c>
      <c r="H384" s="21"/>
      <c r="I384" s="26" t="s">
        <v>199</v>
      </c>
      <c r="J384" s="114">
        <f>SUM(J383:P383)</f>
        <v>215</v>
      </c>
      <c r="K384" s="121"/>
      <c r="L384" s="121"/>
      <c r="M384" s="121"/>
      <c r="N384" s="115"/>
      <c r="O384" s="25"/>
      <c r="P384" s="25"/>
      <c r="Q384" s="21"/>
      <c r="R384" s="26" t="s">
        <v>199</v>
      </c>
      <c r="S384" s="95">
        <f>S382*J384</f>
        <v>10750</v>
      </c>
      <c r="T384" s="85"/>
      <c r="U384" s="97"/>
      <c r="W384" s="8"/>
    </row>
    <row r="385" spans="1:23" x14ac:dyDescent="0.25">
      <c r="A385" s="21"/>
      <c r="B385" s="118"/>
      <c r="C385" s="25"/>
      <c r="D385" s="55"/>
      <c r="E385" s="21"/>
      <c r="F385" s="25"/>
      <c r="G385" s="55"/>
      <c r="H385" s="21"/>
      <c r="I385" s="38"/>
      <c r="J385" s="39"/>
      <c r="K385" s="39"/>
      <c r="L385" s="39"/>
      <c r="M385" s="39"/>
      <c r="N385" s="39"/>
      <c r="O385" s="39"/>
      <c r="P385" s="39"/>
      <c r="Q385" s="21"/>
      <c r="R385" s="38"/>
      <c r="S385" s="40"/>
      <c r="T385" s="39"/>
      <c r="U385" s="39"/>
      <c r="W385" s="8"/>
    </row>
    <row r="386" spans="1:23" x14ac:dyDescent="0.25">
      <c r="A386" s="21"/>
      <c r="B386" s="118"/>
      <c r="C386" s="25"/>
      <c r="D386" s="55"/>
      <c r="E386" s="21"/>
      <c r="F386" s="25"/>
      <c r="G386" s="55"/>
      <c r="H386" s="21"/>
      <c r="I386" s="23" t="s">
        <v>197</v>
      </c>
      <c r="J386" s="34">
        <v>8</v>
      </c>
      <c r="K386" s="34">
        <v>9</v>
      </c>
      <c r="L386" s="34">
        <v>10</v>
      </c>
      <c r="M386" s="34">
        <v>11</v>
      </c>
      <c r="N386" s="39"/>
      <c r="O386" s="39"/>
      <c r="P386" s="39"/>
      <c r="Q386" s="21"/>
      <c r="R386" s="23" t="s">
        <v>200</v>
      </c>
      <c r="S386" s="93">
        <f>+S387/2</f>
        <v>52.5</v>
      </c>
      <c r="T386" s="71"/>
      <c r="U386" s="72"/>
      <c r="W386" s="8"/>
    </row>
    <row r="387" spans="1:23" x14ac:dyDescent="0.25">
      <c r="A387" s="21"/>
      <c r="B387" s="118"/>
      <c r="C387" s="25"/>
      <c r="D387" s="55"/>
      <c r="E387" s="21"/>
      <c r="F387" s="25"/>
      <c r="G387" s="55"/>
      <c r="H387" s="21"/>
      <c r="I387" s="26" t="s">
        <v>198</v>
      </c>
      <c r="J387" s="35">
        <v>25</v>
      </c>
      <c r="K387" s="35">
        <v>10</v>
      </c>
      <c r="L387" s="35">
        <v>10</v>
      </c>
      <c r="M387" s="35">
        <v>10</v>
      </c>
      <c r="N387" s="29"/>
      <c r="O387" s="29"/>
      <c r="P387" s="29"/>
      <c r="Q387" s="25"/>
      <c r="R387" s="26" t="s">
        <v>201</v>
      </c>
      <c r="S387" s="94">
        <v>105</v>
      </c>
      <c r="T387" s="84"/>
      <c r="U387" s="84"/>
      <c r="W387" s="8"/>
    </row>
    <row r="388" spans="1:23" x14ac:dyDescent="0.25">
      <c r="A388" s="21"/>
      <c r="B388" s="118"/>
      <c r="C388" s="25"/>
      <c r="D388" s="55"/>
      <c r="E388" s="21"/>
      <c r="F388" s="25"/>
      <c r="G388" s="55"/>
      <c r="H388" s="21"/>
      <c r="I388" s="26" t="s">
        <v>199</v>
      </c>
      <c r="J388" s="120">
        <f>SUM(J387:M387)</f>
        <v>55</v>
      </c>
      <c r="K388" s="120"/>
      <c r="L388" s="120"/>
      <c r="M388" s="120"/>
      <c r="N388" s="25"/>
      <c r="O388" s="25"/>
      <c r="P388" s="25"/>
      <c r="Q388" s="21"/>
      <c r="R388" s="26" t="s">
        <v>199</v>
      </c>
      <c r="S388" s="95">
        <f>S386*J388</f>
        <v>2887.5</v>
      </c>
      <c r="T388" s="85"/>
      <c r="U388" s="97"/>
      <c r="W388" s="8"/>
    </row>
    <row r="389" spans="1:23" x14ac:dyDescent="0.25">
      <c r="A389" s="21"/>
      <c r="B389" s="118"/>
      <c r="C389" s="25"/>
      <c r="D389" s="55"/>
      <c r="E389" s="21"/>
      <c r="F389" s="25"/>
      <c r="G389" s="55"/>
      <c r="H389" s="21"/>
      <c r="I389" s="38"/>
      <c r="J389" s="39"/>
      <c r="K389" s="39"/>
      <c r="L389" s="39"/>
      <c r="M389" s="39"/>
      <c r="N389" s="39"/>
      <c r="O389" s="39"/>
      <c r="P389" s="39"/>
      <c r="Q389" s="21"/>
      <c r="R389" s="38"/>
      <c r="S389" s="40"/>
      <c r="T389" s="39"/>
      <c r="U389" s="39"/>
      <c r="W389" s="8"/>
    </row>
    <row r="390" spans="1:23" ht="16.5" thickBot="1" x14ac:dyDescent="0.3">
      <c r="A390" s="21"/>
      <c r="B390" s="118"/>
      <c r="C390" s="25"/>
      <c r="D390" s="55"/>
      <c r="E390" s="21"/>
      <c r="F390" s="25"/>
      <c r="G390" s="55"/>
      <c r="H390" s="21"/>
      <c r="I390" s="23" t="s">
        <v>199</v>
      </c>
      <c r="J390" s="41">
        <f>SUM(J388+J384)</f>
        <v>270</v>
      </c>
      <c r="K390" s="39"/>
      <c r="L390" s="39"/>
      <c r="M390" s="39"/>
      <c r="N390" s="39"/>
      <c r="O390" s="39"/>
      <c r="P390" s="39"/>
      <c r="Q390" s="21"/>
      <c r="R390" s="23" t="s">
        <v>138</v>
      </c>
      <c r="S390" s="76">
        <f>S388+S384</f>
        <v>13637.5</v>
      </c>
      <c r="T390" s="96"/>
      <c r="U390" s="98"/>
      <c r="W390" s="8"/>
    </row>
    <row r="391" spans="1:23" ht="17.25" thickTop="1" thickBot="1" x14ac:dyDescent="0.3">
      <c r="A391" s="21"/>
      <c r="B391" s="119"/>
      <c r="C391" s="42"/>
      <c r="D391" s="56"/>
      <c r="E391" s="27"/>
      <c r="F391" s="42"/>
      <c r="G391" s="56"/>
      <c r="H391" s="27"/>
      <c r="I391" s="43"/>
      <c r="J391" s="44"/>
      <c r="K391" s="44"/>
      <c r="L391" s="44"/>
      <c r="M391" s="44"/>
      <c r="N391" s="44"/>
      <c r="O391" s="44"/>
      <c r="P391" s="44"/>
      <c r="Q391" s="27"/>
      <c r="R391" s="27"/>
      <c r="S391" s="27"/>
      <c r="T391" s="27"/>
      <c r="U391" s="13"/>
      <c r="V391" s="13"/>
      <c r="W391" s="15"/>
    </row>
    <row r="392" spans="1:23" x14ac:dyDescent="0.25">
      <c r="A392" s="21"/>
      <c r="B392" s="117"/>
      <c r="C392" s="32"/>
      <c r="D392" s="63"/>
      <c r="E392" s="32"/>
      <c r="F392" s="32"/>
      <c r="G392" s="63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1"/>
      <c r="V392" s="1"/>
      <c r="W392" s="2"/>
    </row>
    <row r="393" spans="1:23" x14ac:dyDescent="0.25">
      <c r="A393" s="21"/>
      <c r="B393" s="118"/>
      <c r="C393" s="22" t="s">
        <v>187</v>
      </c>
      <c r="D393" s="54" t="s">
        <v>160</v>
      </c>
      <c r="E393" s="21"/>
      <c r="F393" s="22" t="s">
        <v>1</v>
      </c>
      <c r="G393" s="54" t="s">
        <v>161</v>
      </c>
      <c r="H393" s="21"/>
      <c r="I393" s="23" t="s">
        <v>197</v>
      </c>
      <c r="J393" s="34">
        <v>2</v>
      </c>
      <c r="K393" s="34">
        <v>3</v>
      </c>
      <c r="L393" s="34">
        <v>4</v>
      </c>
      <c r="M393" s="34">
        <v>5</v>
      </c>
      <c r="N393" s="39"/>
      <c r="O393" s="39"/>
      <c r="P393" s="39"/>
      <c r="Q393" s="21"/>
      <c r="R393" s="23" t="s">
        <v>200</v>
      </c>
      <c r="S393" s="93">
        <f>+S394/2</f>
        <v>50</v>
      </c>
      <c r="T393" s="71"/>
      <c r="U393" s="72"/>
      <c r="W393" s="8"/>
    </row>
    <row r="394" spans="1:23" x14ac:dyDescent="0.25">
      <c r="A394" s="21"/>
      <c r="B394" s="118"/>
      <c r="C394" s="24" t="s">
        <v>14</v>
      </c>
      <c r="D394" s="58" t="s">
        <v>15</v>
      </c>
      <c r="E394" s="21"/>
      <c r="F394" s="24" t="s">
        <v>189</v>
      </c>
      <c r="G394" s="59" t="s">
        <v>163</v>
      </c>
      <c r="H394" s="21"/>
      <c r="I394" s="26" t="s">
        <v>198</v>
      </c>
      <c r="J394" s="35">
        <v>75</v>
      </c>
      <c r="K394" s="35">
        <v>175</v>
      </c>
      <c r="L394" s="35">
        <v>225</v>
      </c>
      <c r="M394" s="35">
        <v>55</v>
      </c>
      <c r="N394" s="29"/>
      <c r="O394" s="29"/>
      <c r="P394" s="29"/>
      <c r="Q394" s="25"/>
      <c r="R394" s="26" t="s">
        <v>201</v>
      </c>
      <c r="S394" s="94">
        <v>100</v>
      </c>
      <c r="T394" s="84"/>
      <c r="U394" s="84"/>
      <c r="W394" s="8"/>
    </row>
    <row r="395" spans="1:23" x14ac:dyDescent="0.25">
      <c r="A395" s="21"/>
      <c r="B395" s="118"/>
      <c r="C395" s="24" t="s">
        <v>188</v>
      </c>
      <c r="D395" s="58" t="s">
        <v>27</v>
      </c>
      <c r="E395" s="21"/>
      <c r="F395" s="24" t="s">
        <v>190</v>
      </c>
      <c r="G395" s="58" t="s">
        <v>164</v>
      </c>
      <c r="H395" s="21"/>
      <c r="I395" s="26" t="s">
        <v>199</v>
      </c>
      <c r="J395" s="120">
        <f>SUM(J394:M394)</f>
        <v>530</v>
      </c>
      <c r="K395" s="120"/>
      <c r="L395" s="120"/>
      <c r="M395" s="120"/>
      <c r="N395" s="25"/>
      <c r="O395" s="25"/>
      <c r="P395" s="25"/>
      <c r="Q395" s="21"/>
      <c r="R395" s="26" t="s">
        <v>199</v>
      </c>
      <c r="S395" s="95">
        <f>S393*J395</f>
        <v>26500</v>
      </c>
      <c r="T395" s="85"/>
      <c r="U395" s="97"/>
      <c r="W395" s="8"/>
    </row>
    <row r="396" spans="1:23" x14ac:dyDescent="0.25">
      <c r="A396" s="21"/>
      <c r="B396" s="118"/>
      <c r="C396" s="25"/>
      <c r="D396" s="55"/>
      <c r="E396" s="21"/>
      <c r="F396" s="25"/>
      <c r="G396" s="55"/>
      <c r="H396" s="21"/>
      <c r="I396" s="38"/>
      <c r="J396" s="39"/>
      <c r="K396" s="39"/>
      <c r="L396" s="39"/>
      <c r="M396" s="39"/>
      <c r="N396" s="39"/>
      <c r="O396" s="39"/>
      <c r="P396" s="39"/>
      <c r="Q396" s="21"/>
      <c r="R396" s="38"/>
      <c r="S396" s="40"/>
      <c r="T396" s="39"/>
      <c r="U396" s="39"/>
      <c r="W396" s="8"/>
    </row>
    <row r="397" spans="1:23" x14ac:dyDescent="0.25">
      <c r="A397" s="21"/>
      <c r="B397" s="118"/>
      <c r="C397" s="25"/>
      <c r="D397" s="55"/>
      <c r="E397" s="21"/>
      <c r="F397" s="25"/>
      <c r="G397" s="55"/>
      <c r="H397" s="21"/>
      <c r="I397" s="23" t="s">
        <v>197</v>
      </c>
      <c r="J397" s="34">
        <v>8</v>
      </c>
      <c r="K397" s="34">
        <v>9</v>
      </c>
      <c r="L397" s="34">
        <v>10</v>
      </c>
      <c r="M397" s="34">
        <v>11</v>
      </c>
      <c r="N397" s="39"/>
      <c r="O397" s="39"/>
      <c r="P397" s="39"/>
      <c r="Q397" s="21"/>
      <c r="R397" s="23" t="s">
        <v>200</v>
      </c>
      <c r="S397" s="93">
        <f>+S398/2</f>
        <v>52.5</v>
      </c>
      <c r="T397" s="71"/>
      <c r="U397" s="72"/>
      <c r="W397" s="8"/>
    </row>
    <row r="398" spans="1:23" x14ac:dyDescent="0.25">
      <c r="A398" s="21"/>
      <c r="B398" s="118"/>
      <c r="C398" s="25"/>
      <c r="D398" s="55"/>
      <c r="E398" s="21"/>
      <c r="F398" s="25"/>
      <c r="G398" s="55"/>
      <c r="H398" s="21"/>
      <c r="I398" s="26" t="s">
        <v>198</v>
      </c>
      <c r="J398" s="35">
        <v>5</v>
      </c>
      <c r="K398" s="35">
        <v>10</v>
      </c>
      <c r="L398" s="35">
        <v>5</v>
      </c>
      <c r="M398" s="35">
        <v>5</v>
      </c>
      <c r="N398" s="29"/>
      <c r="O398" s="29"/>
      <c r="P398" s="29"/>
      <c r="Q398" s="25"/>
      <c r="R398" s="26" t="s">
        <v>201</v>
      </c>
      <c r="S398" s="94">
        <v>105</v>
      </c>
      <c r="T398" s="84"/>
      <c r="U398" s="84"/>
      <c r="W398" s="8"/>
    </row>
    <row r="399" spans="1:23" x14ac:dyDescent="0.25">
      <c r="A399" s="21"/>
      <c r="B399" s="118"/>
      <c r="C399" s="25"/>
      <c r="D399" s="55"/>
      <c r="E399" s="21"/>
      <c r="F399" s="25"/>
      <c r="G399" s="55"/>
      <c r="H399" s="21"/>
      <c r="I399" s="26" t="s">
        <v>199</v>
      </c>
      <c r="J399" s="114">
        <f>SUM(J398:M398)</f>
        <v>25</v>
      </c>
      <c r="K399" s="121"/>
      <c r="L399" s="121"/>
      <c r="M399" s="115"/>
      <c r="N399" s="25"/>
      <c r="O399" s="25"/>
      <c r="P399" s="25"/>
      <c r="Q399" s="21"/>
      <c r="R399" s="26" t="s">
        <v>199</v>
      </c>
      <c r="S399" s="95">
        <f>S397*J399</f>
        <v>1312.5</v>
      </c>
      <c r="T399" s="85"/>
      <c r="U399" s="97"/>
      <c r="W399" s="8"/>
    </row>
    <row r="400" spans="1:23" x14ac:dyDescent="0.25">
      <c r="A400" s="21"/>
      <c r="B400" s="118"/>
      <c r="C400" s="25"/>
      <c r="D400" s="55"/>
      <c r="E400" s="21"/>
      <c r="F400" s="25"/>
      <c r="G400" s="55"/>
      <c r="H400" s="21"/>
      <c r="I400" s="38"/>
      <c r="J400" s="39"/>
      <c r="K400" s="39"/>
      <c r="L400" s="39"/>
      <c r="M400" s="39"/>
      <c r="N400" s="39"/>
      <c r="O400" s="39"/>
      <c r="P400" s="39"/>
      <c r="Q400" s="21"/>
      <c r="R400" s="38"/>
      <c r="S400" s="40"/>
      <c r="T400" s="39"/>
      <c r="U400" s="39"/>
      <c r="W400" s="8"/>
    </row>
    <row r="401" spans="1:23" ht="16.5" thickBot="1" x14ac:dyDescent="0.3">
      <c r="A401" s="21"/>
      <c r="B401" s="118"/>
      <c r="C401" s="25"/>
      <c r="D401" s="55"/>
      <c r="E401" s="21"/>
      <c r="F401" s="25"/>
      <c r="G401" s="55"/>
      <c r="H401" s="21"/>
      <c r="I401" s="23" t="s">
        <v>199</v>
      </c>
      <c r="J401" s="41">
        <f>J399+J395</f>
        <v>555</v>
      </c>
      <c r="K401" s="39"/>
      <c r="L401" s="39"/>
      <c r="M401" s="39"/>
      <c r="N401" s="39"/>
      <c r="O401" s="39"/>
      <c r="P401" s="39"/>
      <c r="Q401" s="21"/>
      <c r="R401" s="23" t="s">
        <v>138</v>
      </c>
      <c r="S401" s="76">
        <f>S399+S395</f>
        <v>27812.5</v>
      </c>
      <c r="T401" s="96"/>
      <c r="U401" s="98"/>
      <c r="W401" s="8"/>
    </row>
    <row r="402" spans="1:23" ht="17.25" thickTop="1" thickBot="1" x14ac:dyDescent="0.3">
      <c r="A402" s="21"/>
      <c r="B402" s="119"/>
      <c r="C402" s="42"/>
      <c r="D402" s="56"/>
      <c r="E402" s="27"/>
      <c r="F402" s="42"/>
      <c r="G402" s="56"/>
      <c r="H402" s="27"/>
      <c r="I402" s="43"/>
      <c r="J402" s="44"/>
      <c r="K402" s="44"/>
      <c r="L402" s="44"/>
      <c r="M402" s="44"/>
      <c r="N402" s="44"/>
      <c r="O402" s="44"/>
      <c r="P402" s="44"/>
      <c r="Q402" s="27"/>
      <c r="R402" s="27"/>
      <c r="S402" s="27"/>
      <c r="T402" s="27"/>
      <c r="U402" s="13"/>
      <c r="V402" s="13"/>
      <c r="W402" s="15"/>
    </row>
    <row r="403" spans="1:23" x14ac:dyDescent="0.25">
      <c r="A403" s="21"/>
      <c r="B403" s="117"/>
      <c r="C403" s="32"/>
      <c r="D403" s="63"/>
      <c r="E403" s="32"/>
      <c r="F403" s="32"/>
      <c r="G403" s="63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1"/>
      <c r="V403" s="1"/>
      <c r="W403" s="2"/>
    </row>
    <row r="404" spans="1:23" x14ac:dyDescent="0.25">
      <c r="A404" s="21"/>
      <c r="B404" s="118"/>
      <c r="C404" s="22" t="s">
        <v>187</v>
      </c>
      <c r="D404" s="54" t="s">
        <v>160</v>
      </c>
      <c r="E404" s="21"/>
      <c r="F404" s="22" t="s">
        <v>1</v>
      </c>
      <c r="G404" s="54" t="s">
        <v>161</v>
      </c>
      <c r="H404" s="21"/>
      <c r="I404" s="23" t="s">
        <v>197</v>
      </c>
      <c r="J404" s="34">
        <v>2</v>
      </c>
      <c r="K404" s="34">
        <v>3</v>
      </c>
      <c r="L404" s="34">
        <v>4</v>
      </c>
      <c r="M404" s="34">
        <v>5</v>
      </c>
      <c r="N404" s="34">
        <v>6</v>
      </c>
      <c r="O404" s="34">
        <v>7</v>
      </c>
      <c r="P404" s="39"/>
      <c r="Q404" s="21"/>
      <c r="R404" s="23" t="s">
        <v>200</v>
      </c>
      <c r="S404" s="93">
        <f>+S405/2</f>
        <v>50</v>
      </c>
      <c r="T404" s="71"/>
      <c r="U404" s="72"/>
      <c r="W404" s="8"/>
    </row>
    <row r="405" spans="1:23" x14ac:dyDescent="0.25">
      <c r="A405" s="21"/>
      <c r="B405" s="118"/>
      <c r="C405" s="24" t="s">
        <v>14</v>
      </c>
      <c r="D405" s="58" t="s">
        <v>15</v>
      </c>
      <c r="E405" s="21"/>
      <c r="F405" s="24" t="s">
        <v>189</v>
      </c>
      <c r="G405" s="59" t="s">
        <v>165</v>
      </c>
      <c r="H405" s="21"/>
      <c r="I405" s="26" t="s">
        <v>198</v>
      </c>
      <c r="J405" s="35">
        <v>255</v>
      </c>
      <c r="K405" s="35">
        <v>495</v>
      </c>
      <c r="L405" s="35">
        <v>370</v>
      </c>
      <c r="M405" s="35">
        <v>0</v>
      </c>
      <c r="N405" s="35">
        <v>30</v>
      </c>
      <c r="O405" s="35">
        <v>35</v>
      </c>
      <c r="P405" s="29"/>
      <c r="Q405" s="25"/>
      <c r="R405" s="26" t="s">
        <v>201</v>
      </c>
      <c r="S405" s="94">
        <v>100</v>
      </c>
      <c r="T405" s="84"/>
      <c r="U405" s="84"/>
      <c r="W405" s="8"/>
    </row>
    <row r="406" spans="1:23" x14ac:dyDescent="0.25">
      <c r="A406" s="21"/>
      <c r="B406" s="118"/>
      <c r="C406" s="24" t="s">
        <v>188</v>
      </c>
      <c r="D406" s="58" t="s">
        <v>27</v>
      </c>
      <c r="E406" s="21"/>
      <c r="F406" s="24" t="s">
        <v>190</v>
      </c>
      <c r="G406" s="58" t="s">
        <v>166</v>
      </c>
      <c r="H406" s="21"/>
      <c r="I406" s="26" t="s">
        <v>199</v>
      </c>
      <c r="J406" s="120">
        <f>SUM(J405:O405)</f>
        <v>1185</v>
      </c>
      <c r="K406" s="120"/>
      <c r="L406" s="120"/>
      <c r="M406" s="120"/>
      <c r="N406" s="120"/>
      <c r="O406" s="120"/>
      <c r="P406" s="25"/>
      <c r="Q406" s="21"/>
      <c r="R406" s="26" t="s">
        <v>199</v>
      </c>
      <c r="S406" s="95">
        <f>S404*J406</f>
        <v>59250</v>
      </c>
      <c r="T406" s="85"/>
      <c r="U406" s="97"/>
      <c r="W406" s="8"/>
    </row>
    <row r="407" spans="1:23" x14ac:dyDescent="0.25">
      <c r="A407" s="21"/>
      <c r="B407" s="118"/>
      <c r="C407" s="25"/>
      <c r="D407" s="55"/>
      <c r="E407" s="21"/>
      <c r="F407" s="25"/>
      <c r="G407" s="55"/>
      <c r="H407" s="21"/>
      <c r="I407" s="38"/>
      <c r="J407" s="39"/>
      <c r="K407" s="39"/>
      <c r="L407" s="39"/>
      <c r="M407" s="39"/>
      <c r="N407" s="39"/>
      <c r="O407" s="39"/>
      <c r="P407" s="39"/>
      <c r="Q407" s="21"/>
      <c r="R407" s="38"/>
      <c r="S407" s="40"/>
      <c r="T407" s="39"/>
      <c r="U407" s="39"/>
      <c r="W407" s="8"/>
    </row>
    <row r="408" spans="1:23" x14ac:dyDescent="0.25">
      <c r="A408" s="21"/>
      <c r="B408" s="118"/>
      <c r="C408" s="25"/>
      <c r="D408" s="55"/>
      <c r="E408" s="21"/>
      <c r="F408" s="25"/>
      <c r="G408" s="55"/>
      <c r="H408" s="21"/>
      <c r="I408" s="23" t="s">
        <v>197</v>
      </c>
      <c r="J408" s="34">
        <v>8</v>
      </c>
      <c r="K408" s="34">
        <v>9</v>
      </c>
      <c r="L408" s="34">
        <v>10</v>
      </c>
      <c r="M408" s="34">
        <v>11</v>
      </c>
      <c r="N408" s="39"/>
      <c r="O408" s="39"/>
      <c r="P408" s="39"/>
      <c r="Q408" s="21"/>
      <c r="R408" s="23" t="s">
        <v>200</v>
      </c>
      <c r="S408" s="93">
        <f>+S409/2</f>
        <v>52.5</v>
      </c>
      <c r="T408" s="71"/>
      <c r="U408" s="72"/>
      <c r="W408" s="8"/>
    </row>
    <row r="409" spans="1:23" x14ac:dyDescent="0.25">
      <c r="A409" s="21"/>
      <c r="B409" s="118"/>
      <c r="C409" s="25"/>
      <c r="D409" s="55"/>
      <c r="E409" s="21"/>
      <c r="F409" s="25"/>
      <c r="G409" s="55"/>
      <c r="H409" s="21"/>
      <c r="I409" s="26" t="s">
        <v>198</v>
      </c>
      <c r="J409" s="35">
        <v>20</v>
      </c>
      <c r="K409" s="35">
        <v>35</v>
      </c>
      <c r="L409" s="35">
        <v>20</v>
      </c>
      <c r="M409" s="35">
        <v>15</v>
      </c>
      <c r="N409" s="29"/>
      <c r="O409" s="29"/>
      <c r="P409" s="29"/>
      <c r="Q409" s="25"/>
      <c r="R409" s="26" t="s">
        <v>201</v>
      </c>
      <c r="S409" s="94">
        <v>105</v>
      </c>
      <c r="T409" s="84"/>
      <c r="U409" s="84"/>
      <c r="W409" s="8"/>
    </row>
    <row r="410" spans="1:23" x14ac:dyDescent="0.25">
      <c r="A410" s="21"/>
      <c r="B410" s="118"/>
      <c r="C410" s="25"/>
      <c r="D410" s="55"/>
      <c r="E410" s="21"/>
      <c r="F410" s="25"/>
      <c r="G410" s="55"/>
      <c r="H410" s="21"/>
      <c r="I410" s="26" t="s">
        <v>199</v>
      </c>
      <c r="J410" s="114">
        <f>SUM(J409:M409)</f>
        <v>90</v>
      </c>
      <c r="K410" s="121"/>
      <c r="L410" s="121"/>
      <c r="M410" s="115"/>
      <c r="N410" s="25"/>
      <c r="O410" s="25"/>
      <c r="P410" s="25"/>
      <c r="Q410" s="21"/>
      <c r="R410" s="26" t="s">
        <v>199</v>
      </c>
      <c r="S410" s="95">
        <f>S408*J410</f>
        <v>4725</v>
      </c>
      <c r="T410" s="85"/>
      <c r="U410" s="97"/>
      <c r="W410" s="8"/>
    </row>
    <row r="411" spans="1:23" x14ac:dyDescent="0.25">
      <c r="A411" s="21"/>
      <c r="B411" s="118"/>
      <c r="C411" s="25"/>
      <c r="D411" s="55"/>
      <c r="E411" s="21"/>
      <c r="F411" s="25"/>
      <c r="G411" s="55"/>
      <c r="H411" s="21"/>
      <c r="I411" s="38"/>
      <c r="J411" s="39"/>
      <c r="K411" s="39"/>
      <c r="L411" s="39"/>
      <c r="M411" s="39"/>
      <c r="N411" s="39"/>
      <c r="O411" s="39"/>
      <c r="P411" s="39"/>
      <c r="Q411" s="21"/>
      <c r="R411" s="38"/>
      <c r="S411" s="40"/>
      <c r="T411" s="39"/>
      <c r="U411" s="39"/>
      <c r="W411" s="8"/>
    </row>
    <row r="412" spans="1:23" ht="16.5" thickBot="1" x14ac:dyDescent="0.3">
      <c r="A412" s="21"/>
      <c r="B412" s="118"/>
      <c r="C412" s="25"/>
      <c r="D412" s="55"/>
      <c r="E412" s="21"/>
      <c r="F412" s="25"/>
      <c r="G412" s="55"/>
      <c r="H412" s="21"/>
      <c r="I412" s="23" t="s">
        <v>199</v>
      </c>
      <c r="J412" s="41">
        <f>J410+J406</f>
        <v>1275</v>
      </c>
      <c r="K412" s="39"/>
      <c r="L412" s="39"/>
      <c r="M412" s="39"/>
      <c r="N412" s="39"/>
      <c r="O412" s="39"/>
      <c r="P412" s="39"/>
      <c r="Q412" s="21"/>
      <c r="R412" s="23" t="s">
        <v>138</v>
      </c>
      <c r="S412" s="76">
        <f>S410+S406</f>
        <v>63975</v>
      </c>
      <c r="T412" s="96"/>
      <c r="U412" s="98"/>
      <c r="W412" s="8"/>
    </row>
    <row r="413" spans="1:23" ht="17.25" thickTop="1" thickBot="1" x14ac:dyDescent="0.3">
      <c r="A413" s="21"/>
      <c r="B413" s="119"/>
      <c r="C413" s="42"/>
      <c r="D413" s="56"/>
      <c r="E413" s="27"/>
      <c r="F413" s="42"/>
      <c r="G413" s="56"/>
      <c r="H413" s="27"/>
      <c r="I413" s="43"/>
      <c r="J413" s="44"/>
      <c r="K413" s="44"/>
      <c r="L413" s="44"/>
      <c r="M413" s="44"/>
      <c r="N413" s="44"/>
      <c r="O413" s="44"/>
      <c r="P413" s="44"/>
      <c r="Q413" s="27"/>
      <c r="R413" s="27"/>
      <c r="S413" s="27"/>
      <c r="T413" s="27"/>
      <c r="U413" s="13"/>
      <c r="V413" s="13"/>
      <c r="W413" s="15"/>
    </row>
    <row r="414" spans="1:23" x14ac:dyDescent="0.25">
      <c r="A414" s="21"/>
      <c r="B414" s="117"/>
      <c r="C414" s="32"/>
      <c r="D414" s="63"/>
      <c r="E414" s="32"/>
      <c r="F414" s="32"/>
      <c r="G414" s="63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1"/>
      <c r="V414" s="1"/>
      <c r="W414" s="2"/>
    </row>
    <row r="415" spans="1:23" x14ac:dyDescent="0.25">
      <c r="A415" s="21"/>
      <c r="B415" s="118"/>
      <c r="C415" s="22" t="s">
        <v>187</v>
      </c>
      <c r="D415" s="54" t="s">
        <v>160</v>
      </c>
      <c r="E415" s="21"/>
      <c r="F415" s="22" t="s">
        <v>1</v>
      </c>
      <c r="G415" s="54" t="s">
        <v>167</v>
      </c>
      <c r="H415" s="21"/>
      <c r="I415" s="23" t="s">
        <v>197</v>
      </c>
      <c r="J415" s="34">
        <v>2</v>
      </c>
      <c r="K415" s="34">
        <v>3</v>
      </c>
      <c r="L415" s="34">
        <v>4</v>
      </c>
      <c r="M415" s="34">
        <v>5</v>
      </c>
      <c r="N415" s="34">
        <v>6</v>
      </c>
      <c r="O415" s="34">
        <v>7</v>
      </c>
      <c r="P415" s="39"/>
      <c r="Q415" s="21"/>
      <c r="R415" s="23" t="s">
        <v>200</v>
      </c>
      <c r="S415" s="93">
        <f>+S416/2</f>
        <v>50</v>
      </c>
      <c r="T415" s="71"/>
      <c r="U415" s="72"/>
      <c r="W415" s="8"/>
    </row>
    <row r="416" spans="1:23" x14ac:dyDescent="0.25">
      <c r="A416" s="21"/>
      <c r="B416" s="118"/>
      <c r="C416" s="24" t="s">
        <v>14</v>
      </c>
      <c r="D416" s="58" t="s">
        <v>15</v>
      </c>
      <c r="E416" s="21"/>
      <c r="F416" s="24" t="s">
        <v>189</v>
      </c>
      <c r="G416" s="59" t="s">
        <v>165</v>
      </c>
      <c r="H416" s="21"/>
      <c r="I416" s="26" t="s">
        <v>198</v>
      </c>
      <c r="J416" s="35">
        <v>20</v>
      </c>
      <c r="K416" s="35">
        <v>45</v>
      </c>
      <c r="L416" s="35">
        <v>30</v>
      </c>
      <c r="M416" s="35">
        <v>0</v>
      </c>
      <c r="N416" s="35">
        <v>10</v>
      </c>
      <c r="O416" s="35">
        <v>0</v>
      </c>
      <c r="P416" s="29"/>
      <c r="Q416" s="25"/>
      <c r="R416" s="26" t="s">
        <v>201</v>
      </c>
      <c r="S416" s="94">
        <v>100</v>
      </c>
      <c r="T416" s="84"/>
      <c r="U416" s="84"/>
      <c r="W416" s="8"/>
    </row>
    <row r="417" spans="1:23" x14ac:dyDescent="0.25">
      <c r="A417" s="21"/>
      <c r="B417" s="118"/>
      <c r="C417" s="24" t="s">
        <v>188</v>
      </c>
      <c r="D417" s="58" t="s">
        <v>27</v>
      </c>
      <c r="E417" s="21"/>
      <c r="F417" s="24" t="s">
        <v>190</v>
      </c>
      <c r="G417" s="58" t="s">
        <v>166</v>
      </c>
      <c r="H417" s="21"/>
      <c r="I417" s="26" t="s">
        <v>199</v>
      </c>
      <c r="J417" s="120">
        <f>SUM(J416:O416)</f>
        <v>105</v>
      </c>
      <c r="K417" s="120"/>
      <c r="L417" s="120"/>
      <c r="M417" s="120"/>
      <c r="N417" s="120"/>
      <c r="O417" s="120"/>
      <c r="P417" s="25"/>
      <c r="Q417" s="21"/>
      <c r="R417" s="26" t="s">
        <v>199</v>
      </c>
      <c r="S417" s="95">
        <f>S415*J417</f>
        <v>5250</v>
      </c>
      <c r="T417" s="85"/>
      <c r="U417" s="97"/>
      <c r="W417" s="8"/>
    </row>
    <row r="418" spans="1:23" x14ac:dyDescent="0.25">
      <c r="A418" s="21"/>
      <c r="B418" s="118"/>
      <c r="C418" s="25"/>
      <c r="D418" s="55"/>
      <c r="E418" s="21"/>
      <c r="F418" s="25"/>
      <c r="G418" s="55"/>
      <c r="H418" s="21"/>
      <c r="I418" s="38"/>
      <c r="J418" s="39"/>
      <c r="K418" s="39"/>
      <c r="L418" s="39"/>
      <c r="M418" s="39"/>
      <c r="N418" s="39"/>
      <c r="O418" s="39"/>
      <c r="P418" s="39"/>
      <c r="Q418" s="21"/>
      <c r="R418" s="38"/>
      <c r="S418" s="40"/>
      <c r="T418" s="39"/>
      <c r="U418" s="39"/>
      <c r="W418" s="8"/>
    </row>
    <row r="419" spans="1:23" x14ac:dyDescent="0.25">
      <c r="A419" s="21"/>
      <c r="B419" s="118"/>
      <c r="C419" s="25"/>
      <c r="D419" s="55"/>
      <c r="E419" s="21"/>
      <c r="F419" s="25"/>
      <c r="G419" s="55"/>
      <c r="H419" s="21"/>
      <c r="I419" s="23" t="s">
        <v>197</v>
      </c>
      <c r="J419" s="34">
        <v>8</v>
      </c>
      <c r="K419" s="34">
        <v>9</v>
      </c>
      <c r="L419" s="34">
        <v>10</v>
      </c>
      <c r="M419" s="34">
        <v>11</v>
      </c>
      <c r="N419" s="39"/>
      <c r="O419" s="39"/>
      <c r="P419" s="39"/>
      <c r="Q419" s="21"/>
      <c r="R419" s="23" t="s">
        <v>200</v>
      </c>
      <c r="S419" s="93">
        <f>+S420/2</f>
        <v>52.5</v>
      </c>
      <c r="T419" s="71"/>
      <c r="U419" s="72"/>
      <c r="W419" s="8"/>
    </row>
    <row r="420" spans="1:23" x14ac:dyDescent="0.25">
      <c r="A420" s="21"/>
      <c r="B420" s="118"/>
      <c r="C420" s="25"/>
      <c r="D420" s="55"/>
      <c r="E420" s="21"/>
      <c r="F420" s="25"/>
      <c r="G420" s="55"/>
      <c r="H420" s="21"/>
      <c r="I420" s="26" t="s">
        <v>198</v>
      </c>
      <c r="J420" s="35">
        <v>0</v>
      </c>
      <c r="K420" s="35">
        <v>0</v>
      </c>
      <c r="L420" s="35">
        <v>5</v>
      </c>
      <c r="M420" s="35">
        <v>0</v>
      </c>
      <c r="N420" s="29"/>
      <c r="O420" s="29"/>
      <c r="P420" s="29"/>
      <c r="Q420" s="25"/>
      <c r="R420" s="26" t="s">
        <v>201</v>
      </c>
      <c r="S420" s="94">
        <v>105</v>
      </c>
      <c r="T420" s="84"/>
      <c r="U420" s="84"/>
      <c r="W420" s="8"/>
    </row>
    <row r="421" spans="1:23" x14ac:dyDescent="0.25">
      <c r="A421" s="21"/>
      <c r="B421" s="118"/>
      <c r="C421" s="25"/>
      <c r="D421" s="55"/>
      <c r="E421" s="21"/>
      <c r="F421" s="25"/>
      <c r="G421" s="55"/>
      <c r="H421" s="21"/>
      <c r="I421" s="26" t="s">
        <v>199</v>
      </c>
      <c r="J421" s="114">
        <f>SUM(J420:M420)</f>
        <v>5</v>
      </c>
      <c r="K421" s="121"/>
      <c r="L421" s="121"/>
      <c r="M421" s="115"/>
      <c r="N421" s="25"/>
      <c r="O421" s="25"/>
      <c r="P421" s="25"/>
      <c r="Q421" s="21"/>
      <c r="R421" s="26" t="s">
        <v>199</v>
      </c>
      <c r="S421" s="95">
        <f>S419*J421</f>
        <v>262.5</v>
      </c>
      <c r="T421" s="85"/>
      <c r="U421" s="97"/>
      <c r="W421" s="8"/>
    </row>
    <row r="422" spans="1:23" x14ac:dyDescent="0.25">
      <c r="A422" s="21"/>
      <c r="B422" s="118"/>
      <c r="C422" s="25"/>
      <c r="D422" s="55"/>
      <c r="E422" s="21"/>
      <c r="F422" s="25"/>
      <c r="G422" s="55"/>
      <c r="H422" s="21"/>
      <c r="I422" s="38"/>
      <c r="J422" s="39"/>
      <c r="K422" s="39"/>
      <c r="L422" s="39"/>
      <c r="M422" s="39"/>
      <c r="N422" s="39"/>
      <c r="O422" s="39"/>
      <c r="P422" s="39"/>
      <c r="Q422" s="21"/>
      <c r="R422" s="38"/>
      <c r="S422" s="40"/>
      <c r="T422" s="39"/>
      <c r="U422" s="39"/>
      <c r="W422" s="8"/>
    </row>
    <row r="423" spans="1:23" ht="16.5" thickBot="1" x14ac:dyDescent="0.3">
      <c r="A423" s="21"/>
      <c r="B423" s="118"/>
      <c r="C423" s="25"/>
      <c r="D423" s="55"/>
      <c r="E423" s="21"/>
      <c r="F423" s="25"/>
      <c r="G423" s="55"/>
      <c r="H423" s="21"/>
      <c r="I423" s="23" t="s">
        <v>199</v>
      </c>
      <c r="J423" s="41">
        <f>J421+J417</f>
        <v>110</v>
      </c>
      <c r="K423" s="39"/>
      <c r="L423" s="39"/>
      <c r="M423" s="39"/>
      <c r="N423" s="39"/>
      <c r="O423" s="39"/>
      <c r="P423" s="39"/>
      <c r="Q423" s="21"/>
      <c r="R423" s="23" t="s">
        <v>138</v>
      </c>
      <c r="S423" s="76">
        <f>S421+S417</f>
        <v>5512.5</v>
      </c>
      <c r="T423" s="96"/>
      <c r="U423" s="98"/>
      <c r="W423" s="8"/>
    </row>
    <row r="424" spans="1:23" ht="17.25" thickTop="1" thickBot="1" x14ac:dyDescent="0.3">
      <c r="A424" s="21"/>
      <c r="B424" s="119"/>
      <c r="C424" s="42"/>
      <c r="D424" s="56"/>
      <c r="E424" s="27"/>
      <c r="F424" s="42"/>
      <c r="G424" s="56"/>
      <c r="H424" s="27"/>
      <c r="I424" s="43"/>
      <c r="J424" s="44"/>
      <c r="K424" s="44"/>
      <c r="L424" s="44"/>
      <c r="M424" s="44"/>
      <c r="N424" s="44"/>
      <c r="O424" s="44"/>
      <c r="P424" s="44"/>
      <c r="Q424" s="27"/>
      <c r="R424" s="27"/>
      <c r="S424" s="27"/>
      <c r="T424" s="27"/>
      <c r="U424" s="13"/>
      <c r="V424" s="13"/>
      <c r="W424" s="15"/>
    </row>
    <row r="425" spans="1:23" x14ac:dyDescent="0.25">
      <c r="A425" s="21"/>
      <c r="B425" s="117"/>
      <c r="C425" s="32"/>
      <c r="D425" s="63"/>
      <c r="E425" s="32"/>
      <c r="F425" s="32"/>
      <c r="G425" s="63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1"/>
      <c r="V425" s="1"/>
      <c r="W425" s="2"/>
    </row>
    <row r="426" spans="1:23" x14ac:dyDescent="0.25">
      <c r="A426" s="21"/>
      <c r="B426" s="118"/>
      <c r="C426" s="22" t="s">
        <v>187</v>
      </c>
      <c r="D426" s="54" t="s">
        <v>160</v>
      </c>
      <c r="E426" s="21"/>
      <c r="F426" s="22" t="s">
        <v>1</v>
      </c>
      <c r="G426" s="54" t="s">
        <v>168</v>
      </c>
      <c r="H426" s="21"/>
      <c r="I426" s="23" t="s">
        <v>197</v>
      </c>
      <c r="J426" s="34">
        <v>2</v>
      </c>
      <c r="K426" s="34">
        <v>3</v>
      </c>
      <c r="L426" s="34">
        <v>4</v>
      </c>
      <c r="M426" s="34">
        <v>5</v>
      </c>
      <c r="N426" s="34">
        <v>6</v>
      </c>
      <c r="O426" s="34">
        <v>7</v>
      </c>
      <c r="P426" s="39"/>
      <c r="Q426" s="21"/>
      <c r="R426" s="23" t="s">
        <v>200</v>
      </c>
      <c r="S426" s="93">
        <f>+S427/2</f>
        <v>50</v>
      </c>
      <c r="T426" s="71"/>
      <c r="U426" s="72"/>
      <c r="W426" s="8"/>
    </row>
    <row r="427" spans="1:23" x14ac:dyDescent="0.25">
      <c r="A427" s="21"/>
      <c r="B427" s="118"/>
      <c r="C427" s="24" t="s">
        <v>14</v>
      </c>
      <c r="D427" s="58" t="s">
        <v>15</v>
      </c>
      <c r="E427" s="21"/>
      <c r="F427" s="24" t="s">
        <v>189</v>
      </c>
      <c r="G427" s="59" t="s">
        <v>162</v>
      </c>
      <c r="H427" s="21"/>
      <c r="I427" s="26" t="s">
        <v>198</v>
      </c>
      <c r="J427" s="35">
        <v>10</v>
      </c>
      <c r="K427" s="35">
        <v>45</v>
      </c>
      <c r="L427" s="35">
        <v>130</v>
      </c>
      <c r="M427" s="35">
        <v>135</v>
      </c>
      <c r="N427" s="35">
        <v>110</v>
      </c>
      <c r="O427" s="35">
        <v>65</v>
      </c>
      <c r="P427" s="29"/>
      <c r="Q427" s="25"/>
      <c r="R427" s="26" t="s">
        <v>201</v>
      </c>
      <c r="S427" s="94">
        <v>100</v>
      </c>
      <c r="T427" s="84"/>
      <c r="U427" s="84"/>
      <c r="W427" s="8"/>
    </row>
    <row r="428" spans="1:23" x14ac:dyDescent="0.25">
      <c r="A428" s="21"/>
      <c r="B428" s="118"/>
      <c r="C428" s="24" t="s">
        <v>188</v>
      </c>
      <c r="D428" s="58" t="s">
        <v>27</v>
      </c>
      <c r="E428" s="21"/>
      <c r="F428" s="24" t="s">
        <v>190</v>
      </c>
      <c r="G428" s="58" t="s">
        <v>156</v>
      </c>
      <c r="H428" s="21"/>
      <c r="I428" s="26" t="s">
        <v>199</v>
      </c>
      <c r="J428" s="120">
        <f>SUM(J427:O427)</f>
        <v>495</v>
      </c>
      <c r="K428" s="120"/>
      <c r="L428" s="120"/>
      <c r="M428" s="120"/>
      <c r="N428" s="120"/>
      <c r="O428" s="120"/>
      <c r="P428" s="25"/>
      <c r="Q428" s="21"/>
      <c r="R428" s="26" t="s">
        <v>199</v>
      </c>
      <c r="S428" s="95">
        <f>S426*J428</f>
        <v>24750</v>
      </c>
      <c r="T428" s="85"/>
      <c r="U428" s="97"/>
      <c r="W428" s="8"/>
    </row>
    <row r="429" spans="1:23" x14ac:dyDescent="0.25">
      <c r="A429" s="21"/>
      <c r="B429" s="118"/>
      <c r="C429" s="25"/>
      <c r="D429" s="55"/>
      <c r="E429" s="21"/>
      <c r="F429" s="25"/>
      <c r="G429" s="55"/>
      <c r="H429" s="21"/>
      <c r="I429" s="38"/>
      <c r="J429" s="39"/>
      <c r="K429" s="39"/>
      <c r="L429" s="39"/>
      <c r="M429" s="39"/>
      <c r="N429" s="39"/>
      <c r="O429" s="39"/>
      <c r="P429" s="39"/>
      <c r="Q429" s="21"/>
      <c r="R429" s="38"/>
      <c r="S429" s="40"/>
      <c r="T429" s="39"/>
      <c r="U429" s="39"/>
      <c r="W429" s="8"/>
    </row>
    <row r="430" spans="1:23" x14ac:dyDescent="0.25">
      <c r="A430" s="21"/>
      <c r="B430" s="118"/>
      <c r="C430" s="25"/>
      <c r="D430" s="55"/>
      <c r="E430" s="21"/>
      <c r="F430" s="25"/>
      <c r="G430" s="55"/>
      <c r="H430" s="21"/>
      <c r="I430" s="23" t="s">
        <v>197</v>
      </c>
      <c r="J430" s="34">
        <v>8</v>
      </c>
      <c r="K430" s="34">
        <v>9</v>
      </c>
      <c r="L430" s="34">
        <v>10</v>
      </c>
      <c r="M430" s="34">
        <v>11</v>
      </c>
      <c r="N430" s="39"/>
      <c r="O430" s="39"/>
      <c r="P430" s="39"/>
      <c r="Q430" s="21"/>
      <c r="R430" s="23" t="s">
        <v>200</v>
      </c>
      <c r="S430" s="93">
        <f>+S431/2</f>
        <v>52.5</v>
      </c>
      <c r="T430" s="71"/>
      <c r="U430" s="72"/>
      <c r="W430" s="8"/>
    </row>
    <row r="431" spans="1:23" x14ac:dyDescent="0.25">
      <c r="A431" s="21"/>
      <c r="B431" s="118"/>
      <c r="C431" s="25"/>
      <c r="D431" s="55"/>
      <c r="E431" s="21"/>
      <c r="F431" s="25"/>
      <c r="G431" s="55"/>
      <c r="H431" s="21"/>
      <c r="I431" s="26" t="s">
        <v>198</v>
      </c>
      <c r="J431" s="35">
        <v>35</v>
      </c>
      <c r="K431" s="35">
        <v>10</v>
      </c>
      <c r="L431" s="35">
        <v>0</v>
      </c>
      <c r="M431" s="35">
        <v>0</v>
      </c>
      <c r="N431" s="29"/>
      <c r="O431" s="29"/>
      <c r="P431" s="29"/>
      <c r="Q431" s="25"/>
      <c r="R431" s="26" t="s">
        <v>201</v>
      </c>
      <c r="S431" s="94">
        <v>105</v>
      </c>
      <c r="T431" s="84"/>
      <c r="U431" s="84"/>
      <c r="W431" s="8"/>
    </row>
    <row r="432" spans="1:23" x14ac:dyDescent="0.25">
      <c r="A432" s="21"/>
      <c r="B432" s="118"/>
      <c r="C432" s="25"/>
      <c r="D432" s="55"/>
      <c r="E432" s="21"/>
      <c r="F432" s="25"/>
      <c r="G432" s="55"/>
      <c r="H432" s="21"/>
      <c r="I432" s="26" t="s">
        <v>199</v>
      </c>
      <c r="J432" s="114">
        <f>SUM(J431:M431)</f>
        <v>45</v>
      </c>
      <c r="K432" s="121"/>
      <c r="L432" s="121"/>
      <c r="M432" s="115"/>
      <c r="N432" s="25"/>
      <c r="O432" s="25"/>
      <c r="P432" s="25"/>
      <c r="Q432" s="21"/>
      <c r="R432" s="26" t="s">
        <v>199</v>
      </c>
      <c r="S432" s="95">
        <f>S430*J432</f>
        <v>2362.5</v>
      </c>
      <c r="T432" s="85"/>
      <c r="U432" s="97"/>
      <c r="W432" s="8"/>
    </row>
    <row r="433" spans="1:23" x14ac:dyDescent="0.25">
      <c r="A433" s="21"/>
      <c r="B433" s="118"/>
      <c r="C433" s="25"/>
      <c r="D433" s="55"/>
      <c r="E433" s="21"/>
      <c r="F433" s="25"/>
      <c r="G433" s="55"/>
      <c r="H433" s="21"/>
      <c r="I433" s="38"/>
      <c r="J433" s="39"/>
      <c r="K433" s="39"/>
      <c r="L433" s="39"/>
      <c r="M433" s="39"/>
      <c r="N433" s="39"/>
      <c r="O433" s="39"/>
      <c r="P433" s="39"/>
      <c r="Q433" s="21"/>
      <c r="R433" s="38"/>
      <c r="S433" s="40"/>
      <c r="T433" s="39"/>
      <c r="U433" s="39"/>
      <c r="W433" s="8"/>
    </row>
    <row r="434" spans="1:23" ht="16.5" thickBot="1" x14ac:dyDescent="0.3">
      <c r="A434" s="21"/>
      <c r="B434" s="118"/>
      <c r="C434" s="25"/>
      <c r="D434" s="55"/>
      <c r="E434" s="21"/>
      <c r="F434" s="25"/>
      <c r="G434" s="55"/>
      <c r="H434" s="21"/>
      <c r="I434" s="23" t="s">
        <v>199</v>
      </c>
      <c r="J434" s="41">
        <f>J432+J428</f>
        <v>540</v>
      </c>
      <c r="K434" s="39"/>
      <c r="L434" s="39"/>
      <c r="M434" s="39"/>
      <c r="N434" s="39"/>
      <c r="O434" s="39"/>
      <c r="P434" s="39"/>
      <c r="Q434" s="21"/>
      <c r="R434" s="23" t="s">
        <v>138</v>
      </c>
      <c r="S434" s="76">
        <f>S432+S428</f>
        <v>27112.5</v>
      </c>
      <c r="T434" s="96"/>
      <c r="U434" s="98"/>
      <c r="W434" s="8"/>
    </row>
    <row r="435" spans="1:23" ht="17.25" thickTop="1" thickBot="1" x14ac:dyDescent="0.3">
      <c r="A435" s="21"/>
      <c r="B435" s="119"/>
      <c r="C435" s="42"/>
      <c r="D435" s="56"/>
      <c r="E435" s="27"/>
      <c r="F435" s="42"/>
      <c r="G435" s="56"/>
      <c r="H435" s="27"/>
      <c r="I435" s="43"/>
      <c r="J435" s="44"/>
      <c r="K435" s="44"/>
      <c r="L435" s="44"/>
      <c r="M435" s="44"/>
      <c r="N435" s="44"/>
      <c r="O435" s="44"/>
      <c r="P435" s="44"/>
      <c r="Q435" s="27"/>
      <c r="R435" s="27"/>
      <c r="S435" s="27"/>
      <c r="T435" s="27"/>
      <c r="U435" s="13"/>
      <c r="V435" s="13"/>
      <c r="W435" s="15"/>
    </row>
    <row r="436" spans="1:23" x14ac:dyDescent="0.25">
      <c r="A436" s="21"/>
      <c r="B436" s="117"/>
      <c r="C436" s="32"/>
      <c r="D436" s="63"/>
      <c r="E436" s="32"/>
      <c r="F436" s="32"/>
      <c r="G436" s="63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1"/>
      <c r="V436" s="1"/>
      <c r="W436" s="2"/>
    </row>
    <row r="437" spans="1:23" x14ac:dyDescent="0.25">
      <c r="A437" s="21"/>
      <c r="B437" s="118"/>
      <c r="C437" s="22" t="s">
        <v>187</v>
      </c>
      <c r="D437" s="54" t="s">
        <v>160</v>
      </c>
      <c r="E437" s="21"/>
      <c r="F437" s="22" t="s">
        <v>1</v>
      </c>
      <c r="G437" s="54" t="s">
        <v>168</v>
      </c>
      <c r="H437" s="21"/>
      <c r="I437" s="23" t="s">
        <v>197</v>
      </c>
      <c r="J437" s="34">
        <v>2</v>
      </c>
      <c r="K437" s="34">
        <v>3</v>
      </c>
      <c r="L437" s="34">
        <v>4</v>
      </c>
      <c r="M437" s="34">
        <v>5</v>
      </c>
      <c r="N437" s="34">
        <v>6</v>
      </c>
      <c r="O437" s="34">
        <v>7</v>
      </c>
      <c r="P437" s="39"/>
      <c r="Q437" s="21"/>
      <c r="R437" s="23" t="s">
        <v>200</v>
      </c>
      <c r="S437" s="93">
        <f>+S438/2</f>
        <v>50</v>
      </c>
      <c r="T437" s="71"/>
      <c r="U437" s="72"/>
      <c r="W437" s="8"/>
    </row>
    <row r="438" spans="1:23" x14ac:dyDescent="0.25">
      <c r="A438" s="21"/>
      <c r="B438" s="118"/>
      <c r="C438" s="24" t="s">
        <v>14</v>
      </c>
      <c r="D438" s="58" t="s">
        <v>15</v>
      </c>
      <c r="E438" s="21"/>
      <c r="F438" s="24" t="s">
        <v>189</v>
      </c>
      <c r="G438" s="59" t="s">
        <v>165</v>
      </c>
      <c r="H438" s="21"/>
      <c r="I438" s="26" t="s">
        <v>198</v>
      </c>
      <c r="J438" s="35">
        <v>10</v>
      </c>
      <c r="K438" s="35">
        <v>90</v>
      </c>
      <c r="L438" s="35">
        <v>110</v>
      </c>
      <c r="M438" s="35">
        <v>90</v>
      </c>
      <c r="N438" s="35">
        <v>50</v>
      </c>
      <c r="O438" s="35">
        <v>5</v>
      </c>
      <c r="P438" s="29"/>
      <c r="Q438" s="25"/>
      <c r="R438" s="26" t="s">
        <v>201</v>
      </c>
      <c r="S438" s="94">
        <v>100</v>
      </c>
      <c r="T438" s="84"/>
      <c r="U438" s="84"/>
      <c r="W438" s="8"/>
    </row>
    <row r="439" spans="1:23" x14ac:dyDescent="0.25">
      <c r="A439" s="21"/>
      <c r="B439" s="118"/>
      <c r="C439" s="24" t="s">
        <v>188</v>
      </c>
      <c r="D439" s="58" t="s">
        <v>27</v>
      </c>
      <c r="E439" s="21"/>
      <c r="F439" s="24" t="s">
        <v>190</v>
      </c>
      <c r="G439" s="58" t="s">
        <v>166</v>
      </c>
      <c r="H439" s="21"/>
      <c r="I439" s="26" t="s">
        <v>199</v>
      </c>
      <c r="J439" s="120">
        <f>SUM(J438:O438)</f>
        <v>355</v>
      </c>
      <c r="K439" s="120"/>
      <c r="L439" s="120"/>
      <c r="M439" s="120"/>
      <c r="N439" s="120"/>
      <c r="O439" s="120"/>
      <c r="P439" s="25"/>
      <c r="Q439" s="21"/>
      <c r="R439" s="26" t="s">
        <v>199</v>
      </c>
      <c r="S439" s="95">
        <f>S437*J439</f>
        <v>17750</v>
      </c>
      <c r="T439" s="85"/>
      <c r="U439" s="97"/>
      <c r="W439" s="8"/>
    </row>
    <row r="440" spans="1:23" x14ac:dyDescent="0.25">
      <c r="A440" s="21"/>
      <c r="B440" s="118"/>
      <c r="C440" s="25"/>
      <c r="D440" s="55"/>
      <c r="E440" s="21"/>
      <c r="F440" s="25"/>
      <c r="G440" s="55"/>
      <c r="H440" s="21"/>
      <c r="I440" s="38"/>
      <c r="J440" s="39"/>
      <c r="K440" s="39"/>
      <c r="L440" s="39"/>
      <c r="M440" s="39"/>
      <c r="N440" s="39"/>
      <c r="O440" s="39"/>
      <c r="P440" s="39"/>
      <c r="Q440" s="21"/>
      <c r="R440" s="38"/>
      <c r="S440" s="40"/>
      <c r="T440" s="39"/>
      <c r="U440" s="39"/>
      <c r="W440" s="8"/>
    </row>
    <row r="441" spans="1:23" x14ac:dyDescent="0.25">
      <c r="A441" s="21"/>
      <c r="B441" s="118"/>
      <c r="C441" s="25"/>
      <c r="D441" s="55"/>
      <c r="E441" s="21"/>
      <c r="F441" s="25"/>
      <c r="G441" s="55"/>
      <c r="H441" s="21"/>
      <c r="I441" s="23" t="s">
        <v>197</v>
      </c>
      <c r="J441" s="34">
        <v>8</v>
      </c>
      <c r="K441" s="34">
        <v>9</v>
      </c>
      <c r="L441" s="34">
        <v>10</v>
      </c>
      <c r="M441" s="34">
        <v>11</v>
      </c>
      <c r="N441" s="39"/>
      <c r="O441" s="39"/>
      <c r="P441" s="39"/>
      <c r="Q441" s="21"/>
      <c r="R441" s="23" t="s">
        <v>200</v>
      </c>
      <c r="S441" s="93">
        <f>+S442/2</f>
        <v>52.5</v>
      </c>
      <c r="T441" s="71"/>
      <c r="U441" s="72"/>
      <c r="W441" s="8"/>
    </row>
    <row r="442" spans="1:23" x14ac:dyDescent="0.25">
      <c r="A442" s="21"/>
      <c r="B442" s="118"/>
      <c r="C442" s="25"/>
      <c r="D442" s="55"/>
      <c r="E442" s="21"/>
      <c r="F442" s="25"/>
      <c r="G442" s="55"/>
      <c r="H442" s="21"/>
      <c r="I442" s="26" t="s">
        <v>198</v>
      </c>
      <c r="J442" s="35">
        <v>10</v>
      </c>
      <c r="K442" s="35">
        <v>5</v>
      </c>
      <c r="L442" s="35">
        <v>0</v>
      </c>
      <c r="M442" s="35">
        <v>0</v>
      </c>
      <c r="N442" s="29"/>
      <c r="O442" s="29"/>
      <c r="P442" s="29"/>
      <c r="Q442" s="25"/>
      <c r="R442" s="26" t="s">
        <v>201</v>
      </c>
      <c r="S442" s="94">
        <v>105</v>
      </c>
      <c r="T442" s="84"/>
      <c r="U442" s="84"/>
      <c r="W442" s="8"/>
    </row>
    <row r="443" spans="1:23" x14ac:dyDescent="0.25">
      <c r="A443" s="21"/>
      <c r="B443" s="118"/>
      <c r="C443" s="25"/>
      <c r="D443" s="55"/>
      <c r="E443" s="21"/>
      <c r="F443" s="25"/>
      <c r="G443" s="55"/>
      <c r="H443" s="21"/>
      <c r="I443" s="26" t="s">
        <v>199</v>
      </c>
      <c r="J443" s="114">
        <f>SUM(J442:M442)</f>
        <v>15</v>
      </c>
      <c r="K443" s="121"/>
      <c r="L443" s="121"/>
      <c r="M443" s="115"/>
      <c r="N443" s="25"/>
      <c r="O443" s="25"/>
      <c r="P443" s="25"/>
      <c r="Q443" s="21"/>
      <c r="R443" s="26" t="s">
        <v>199</v>
      </c>
      <c r="S443" s="95">
        <f>S441*J443</f>
        <v>787.5</v>
      </c>
      <c r="T443" s="85"/>
      <c r="U443" s="97"/>
      <c r="W443" s="8"/>
    </row>
    <row r="444" spans="1:23" x14ac:dyDescent="0.25">
      <c r="A444" s="21"/>
      <c r="B444" s="118"/>
      <c r="C444" s="25"/>
      <c r="D444" s="55"/>
      <c r="E444" s="21"/>
      <c r="F444" s="25"/>
      <c r="G444" s="55"/>
      <c r="H444" s="21"/>
      <c r="I444" s="38"/>
      <c r="J444" s="39"/>
      <c r="K444" s="39"/>
      <c r="L444" s="39"/>
      <c r="M444" s="39"/>
      <c r="N444" s="39"/>
      <c r="O444" s="39"/>
      <c r="P444" s="39"/>
      <c r="Q444" s="21"/>
      <c r="R444" s="38"/>
      <c r="S444" s="40"/>
      <c r="T444" s="39"/>
      <c r="U444" s="39"/>
      <c r="W444" s="8"/>
    </row>
    <row r="445" spans="1:23" ht="16.5" thickBot="1" x14ac:dyDescent="0.3">
      <c r="A445" s="21"/>
      <c r="B445" s="118"/>
      <c r="C445" s="25"/>
      <c r="D445" s="55"/>
      <c r="E445" s="21"/>
      <c r="F445" s="25"/>
      <c r="G445" s="55"/>
      <c r="H445" s="21"/>
      <c r="I445" s="23" t="s">
        <v>199</v>
      </c>
      <c r="J445" s="41">
        <f>J443+J439</f>
        <v>370</v>
      </c>
      <c r="K445" s="39"/>
      <c r="L445" s="39"/>
      <c r="M445" s="39"/>
      <c r="N445" s="39"/>
      <c r="O445" s="39"/>
      <c r="P445" s="39"/>
      <c r="Q445" s="21"/>
      <c r="R445" s="23" t="s">
        <v>138</v>
      </c>
      <c r="S445" s="76">
        <f>S443+S439</f>
        <v>18537.5</v>
      </c>
      <c r="T445" s="96"/>
      <c r="U445" s="98"/>
      <c r="W445" s="8"/>
    </row>
    <row r="446" spans="1:23" ht="17.25" thickTop="1" thickBot="1" x14ac:dyDescent="0.3">
      <c r="A446" s="21"/>
      <c r="B446" s="119"/>
      <c r="C446" s="42"/>
      <c r="D446" s="56"/>
      <c r="E446" s="27"/>
      <c r="F446" s="42"/>
      <c r="G446" s="56"/>
      <c r="H446" s="27"/>
      <c r="I446" s="43"/>
      <c r="J446" s="44"/>
      <c r="K446" s="44"/>
      <c r="L446" s="44"/>
      <c r="M446" s="44"/>
      <c r="N446" s="44"/>
      <c r="O446" s="44"/>
      <c r="P446" s="44"/>
      <c r="Q446" s="27"/>
      <c r="R446" s="27"/>
      <c r="S446" s="27"/>
      <c r="T446" s="27"/>
      <c r="U446" s="13"/>
      <c r="V446" s="13"/>
      <c r="W446" s="15"/>
    </row>
    <row r="447" spans="1:23" x14ac:dyDescent="0.25">
      <c r="A447" s="21"/>
      <c r="B447" s="117"/>
      <c r="C447" s="32"/>
      <c r="D447" s="63"/>
      <c r="E447" s="32"/>
      <c r="F447" s="32"/>
      <c r="G447" s="63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1"/>
      <c r="V447" s="1"/>
      <c r="W447" s="2"/>
    </row>
    <row r="448" spans="1:23" x14ac:dyDescent="0.25">
      <c r="A448" s="21"/>
      <c r="B448" s="118"/>
      <c r="C448" s="22" t="s">
        <v>187</v>
      </c>
      <c r="D448" s="54" t="s">
        <v>195</v>
      </c>
      <c r="E448" s="21"/>
      <c r="F448" s="22" t="s">
        <v>1</v>
      </c>
      <c r="G448" s="54"/>
      <c r="H448" s="21"/>
      <c r="I448" s="23" t="s">
        <v>197</v>
      </c>
      <c r="J448" s="34">
        <v>2</v>
      </c>
      <c r="K448" s="34">
        <v>3</v>
      </c>
      <c r="L448" s="34">
        <v>4</v>
      </c>
      <c r="M448" s="34">
        <v>5</v>
      </c>
      <c r="N448" s="34">
        <v>6</v>
      </c>
      <c r="O448" s="34">
        <v>7</v>
      </c>
      <c r="P448" s="39"/>
      <c r="Q448" s="21"/>
      <c r="R448" s="23" t="s">
        <v>200</v>
      </c>
      <c r="S448" s="93">
        <f>+S449/2</f>
        <v>65</v>
      </c>
      <c r="T448" s="71"/>
      <c r="U448" s="72"/>
      <c r="W448" s="8"/>
    </row>
    <row r="449" spans="1:23" x14ac:dyDescent="0.25">
      <c r="A449" s="21"/>
      <c r="B449" s="118"/>
      <c r="C449" s="24" t="s">
        <v>14</v>
      </c>
      <c r="D449" s="58" t="s">
        <v>15</v>
      </c>
      <c r="E449" s="21"/>
      <c r="F449" s="24" t="s">
        <v>189</v>
      </c>
      <c r="G449" s="59"/>
      <c r="H449" s="21"/>
      <c r="I449" s="26" t="s">
        <v>198</v>
      </c>
      <c r="J449" s="35">
        <v>125</v>
      </c>
      <c r="K449" s="35">
        <v>50</v>
      </c>
      <c r="L449" s="35">
        <v>220</v>
      </c>
      <c r="M449" s="35">
        <v>60</v>
      </c>
      <c r="N449" s="35">
        <v>60</v>
      </c>
      <c r="O449" s="35">
        <v>0</v>
      </c>
      <c r="P449" s="29"/>
      <c r="Q449" s="25"/>
      <c r="R449" s="26" t="s">
        <v>201</v>
      </c>
      <c r="S449" s="94">
        <v>130</v>
      </c>
      <c r="T449" s="84"/>
      <c r="U449" s="84"/>
      <c r="W449" s="8"/>
    </row>
    <row r="450" spans="1:23" x14ac:dyDescent="0.25">
      <c r="A450" s="21"/>
      <c r="B450" s="118"/>
      <c r="C450" s="24" t="s">
        <v>188</v>
      </c>
      <c r="D450" s="58" t="s">
        <v>27</v>
      </c>
      <c r="E450" s="21"/>
      <c r="F450" s="24" t="s">
        <v>190</v>
      </c>
      <c r="G450" s="58" t="s">
        <v>171</v>
      </c>
      <c r="H450" s="21"/>
      <c r="I450" s="26" t="s">
        <v>199</v>
      </c>
      <c r="J450" s="120">
        <f>SUM(J449:O449)</f>
        <v>515</v>
      </c>
      <c r="K450" s="120"/>
      <c r="L450" s="120"/>
      <c r="M450" s="120"/>
      <c r="N450" s="120"/>
      <c r="O450" s="120"/>
      <c r="P450" s="25"/>
      <c r="Q450" s="21"/>
      <c r="R450" s="26" t="s">
        <v>199</v>
      </c>
      <c r="S450" s="95">
        <f>S448*J450</f>
        <v>33475</v>
      </c>
      <c r="T450" s="85"/>
      <c r="U450" s="97"/>
      <c r="W450" s="8"/>
    </row>
    <row r="451" spans="1:23" x14ac:dyDescent="0.25">
      <c r="A451" s="21"/>
      <c r="B451" s="118"/>
      <c r="C451" s="25"/>
      <c r="D451" s="55"/>
      <c r="E451" s="21"/>
      <c r="F451" s="25"/>
      <c r="G451" s="55"/>
      <c r="H451" s="21"/>
      <c r="I451" s="38"/>
      <c r="J451" s="39"/>
      <c r="K451" s="39"/>
      <c r="L451" s="39"/>
      <c r="M451" s="39"/>
      <c r="N451" s="39"/>
      <c r="O451" s="39"/>
      <c r="P451" s="39"/>
      <c r="Q451" s="21"/>
      <c r="R451" s="38"/>
      <c r="S451" s="40"/>
      <c r="T451" s="39"/>
      <c r="U451" s="39"/>
      <c r="W451" s="8"/>
    </row>
    <row r="452" spans="1:23" x14ac:dyDescent="0.25">
      <c r="A452" s="21"/>
      <c r="B452" s="118"/>
      <c r="C452" s="25"/>
      <c r="D452" s="55"/>
      <c r="E452" s="21"/>
      <c r="F452" s="25"/>
      <c r="G452" s="55"/>
      <c r="H452" s="21"/>
      <c r="I452" s="23" t="s">
        <v>197</v>
      </c>
      <c r="J452" s="34">
        <v>8</v>
      </c>
      <c r="K452" s="34">
        <v>9</v>
      </c>
      <c r="L452" s="34">
        <v>10</v>
      </c>
      <c r="M452" s="34">
        <v>11</v>
      </c>
      <c r="N452" s="39"/>
      <c r="O452" s="39"/>
      <c r="P452" s="39"/>
      <c r="Q452" s="21"/>
      <c r="R452" s="23" t="s">
        <v>200</v>
      </c>
      <c r="S452" s="93">
        <f>+S453/2</f>
        <v>67.5</v>
      </c>
      <c r="T452" s="71"/>
      <c r="U452" s="72"/>
      <c r="W452" s="8"/>
    </row>
    <row r="453" spans="1:23" x14ac:dyDescent="0.25">
      <c r="A453" s="21"/>
      <c r="B453" s="118"/>
      <c r="C453" s="25"/>
      <c r="D453" s="55"/>
      <c r="E453" s="21"/>
      <c r="F453" s="25"/>
      <c r="G453" s="55"/>
      <c r="H453" s="21"/>
      <c r="I453" s="26" t="s">
        <v>198</v>
      </c>
      <c r="J453" s="35">
        <v>25</v>
      </c>
      <c r="K453" s="35">
        <v>5</v>
      </c>
      <c r="L453" s="35">
        <v>5</v>
      </c>
      <c r="M453" s="35">
        <v>0</v>
      </c>
      <c r="N453" s="29"/>
      <c r="O453" s="29"/>
      <c r="P453" s="29"/>
      <c r="Q453" s="25"/>
      <c r="R453" s="26" t="s">
        <v>201</v>
      </c>
      <c r="S453" s="94">
        <v>135</v>
      </c>
      <c r="T453" s="84"/>
      <c r="U453" s="84"/>
      <c r="W453" s="8"/>
    </row>
    <row r="454" spans="1:23" x14ac:dyDescent="0.25">
      <c r="A454" s="21"/>
      <c r="B454" s="118"/>
      <c r="C454" s="25"/>
      <c r="D454" s="55"/>
      <c r="E454" s="21"/>
      <c r="F454" s="25"/>
      <c r="G454" s="55"/>
      <c r="H454" s="21"/>
      <c r="I454" s="26" t="s">
        <v>199</v>
      </c>
      <c r="J454" s="114">
        <f>SUM(J453:M453)</f>
        <v>35</v>
      </c>
      <c r="K454" s="121"/>
      <c r="L454" s="121"/>
      <c r="M454" s="115"/>
      <c r="N454" s="25"/>
      <c r="O454" s="25"/>
      <c r="P454" s="25"/>
      <c r="Q454" s="21"/>
      <c r="R454" s="26" t="s">
        <v>199</v>
      </c>
      <c r="S454" s="95">
        <f>S452*J454</f>
        <v>2362.5</v>
      </c>
      <c r="T454" s="85"/>
      <c r="U454" s="97"/>
      <c r="W454" s="8"/>
    </row>
    <row r="455" spans="1:23" x14ac:dyDescent="0.25">
      <c r="A455" s="21"/>
      <c r="B455" s="118"/>
      <c r="C455" s="25"/>
      <c r="D455" s="55"/>
      <c r="E455" s="21"/>
      <c r="F455" s="25"/>
      <c r="G455" s="55"/>
      <c r="H455" s="21"/>
      <c r="I455" s="38"/>
      <c r="J455" s="39"/>
      <c r="K455" s="39"/>
      <c r="L455" s="39"/>
      <c r="M455" s="39"/>
      <c r="N455" s="39"/>
      <c r="O455" s="39"/>
      <c r="P455" s="39"/>
      <c r="Q455" s="21"/>
      <c r="R455" s="38"/>
      <c r="S455" s="40"/>
      <c r="T455" s="39"/>
      <c r="U455" s="39"/>
      <c r="W455" s="8"/>
    </row>
    <row r="456" spans="1:23" ht="16.5" thickBot="1" x14ac:dyDescent="0.3">
      <c r="A456" s="21"/>
      <c r="B456" s="118"/>
      <c r="C456" s="25"/>
      <c r="D456" s="55"/>
      <c r="E456" s="21"/>
      <c r="F456" s="25"/>
      <c r="G456" s="55"/>
      <c r="H456" s="21"/>
      <c r="I456" s="23" t="s">
        <v>199</v>
      </c>
      <c r="J456" s="41">
        <f>J454+J450</f>
        <v>550</v>
      </c>
      <c r="K456" s="39"/>
      <c r="L456" s="39"/>
      <c r="M456" s="39"/>
      <c r="N456" s="39"/>
      <c r="O456" s="39"/>
      <c r="P456" s="39"/>
      <c r="Q456" s="21"/>
      <c r="R456" s="23" t="s">
        <v>138</v>
      </c>
      <c r="S456" s="76">
        <f>S454+S450</f>
        <v>35837.5</v>
      </c>
      <c r="T456" s="96"/>
      <c r="U456" s="98"/>
      <c r="W456" s="8"/>
    </row>
    <row r="457" spans="1:23" ht="17.25" thickTop="1" thickBot="1" x14ac:dyDescent="0.3">
      <c r="A457" s="21"/>
      <c r="B457" s="119"/>
      <c r="C457" s="42"/>
      <c r="D457" s="56"/>
      <c r="E457" s="27"/>
      <c r="F457" s="42"/>
      <c r="G457" s="56"/>
      <c r="H457" s="27"/>
      <c r="I457" s="43"/>
      <c r="J457" s="44"/>
      <c r="K457" s="44"/>
      <c r="L457" s="44"/>
      <c r="M457" s="44"/>
      <c r="N457" s="44"/>
      <c r="O457" s="44"/>
      <c r="P457" s="44"/>
      <c r="Q457" s="27"/>
      <c r="R457" s="27"/>
      <c r="S457" s="27"/>
      <c r="T457" s="27"/>
      <c r="U457" s="13"/>
      <c r="V457" s="13"/>
      <c r="W457" s="15"/>
    </row>
    <row r="458" spans="1:23" x14ac:dyDescent="0.25">
      <c r="B458" s="117"/>
      <c r="C458" s="32"/>
      <c r="D458" s="63"/>
      <c r="E458" s="32"/>
      <c r="F458" s="32"/>
      <c r="G458" s="63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1"/>
      <c r="V458" s="1"/>
      <c r="W458" s="2"/>
    </row>
    <row r="459" spans="1:23" x14ac:dyDescent="0.25">
      <c r="B459" s="118"/>
      <c r="C459" s="22" t="s">
        <v>187</v>
      </c>
      <c r="D459" s="54" t="s">
        <v>195</v>
      </c>
      <c r="E459" s="21"/>
      <c r="F459" s="22" t="s">
        <v>1</v>
      </c>
      <c r="G459" s="54" t="s">
        <v>169</v>
      </c>
      <c r="H459" s="21"/>
      <c r="I459" s="23" t="s">
        <v>197</v>
      </c>
      <c r="J459" s="34">
        <v>2</v>
      </c>
      <c r="K459" s="34">
        <v>3</v>
      </c>
      <c r="L459" s="34">
        <v>4</v>
      </c>
      <c r="M459" s="34">
        <v>5</v>
      </c>
      <c r="N459" s="34">
        <v>6</v>
      </c>
      <c r="O459" s="34">
        <v>7</v>
      </c>
      <c r="P459" s="39"/>
      <c r="Q459" s="21"/>
      <c r="R459" s="23" t="s">
        <v>200</v>
      </c>
      <c r="S459" s="93">
        <f>+S460/2</f>
        <v>32.5</v>
      </c>
      <c r="T459" s="71"/>
      <c r="U459" s="72"/>
      <c r="W459" s="8"/>
    </row>
    <row r="460" spans="1:23" x14ac:dyDescent="0.25">
      <c r="B460" s="118"/>
      <c r="C460" s="24" t="s">
        <v>14</v>
      </c>
      <c r="D460" s="58" t="s">
        <v>15</v>
      </c>
      <c r="E460" s="21"/>
      <c r="F460" s="24" t="s">
        <v>189</v>
      </c>
      <c r="G460" s="59" t="s">
        <v>170</v>
      </c>
      <c r="H460" s="21"/>
      <c r="I460" s="26" t="s">
        <v>198</v>
      </c>
      <c r="J460" s="35">
        <v>90</v>
      </c>
      <c r="K460" s="35">
        <v>80</v>
      </c>
      <c r="L460" s="35">
        <v>5</v>
      </c>
      <c r="M460" s="35">
        <v>5</v>
      </c>
      <c r="N460" s="35">
        <v>5</v>
      </c>
      <c r="O460" s="35">
        <v>0</v>
      </c>
      <c r="P460" s="29"/>
      <c r="Q460" s="25"/>
      <c r="R460" s="26" t="s">
        <v>201</v>
      </c>
      <c r="S460" s="94">
        <v>65</v>
      </c>
      <c r="T460" s="84"/>
      <c r="U460" s="84"/>
      <c r="W460" s="8"/>
    </row>
    <row r="461" spans="1:23" x14ac:dyDescent="0.25">
      <c r="B461" s="118"/>
      <c r="C461" s="24" t="s">
        <v>188</v>
      </c>
      <c r="D461" s="58" t="s">
        <v>27</v>
      </c>
      <c r="E461" s="21"/>
      <c r="F461" s="24" t="s">
        <v>190</v>
      </c>
      <c r="G461" s="58" t="s">
        <v>171</v>
      </c>
      <c r="H461" s="21"/>
      <c r="I461" s="26" t="s">
        <v>199</v>
      </c>
      <c r="J461" s="120">
        <f>SUM(J460:O460)</f>
        <v>185</v>
      </c>
      <c r="K461" s="120"/>
      <c r="L461" s="120"/>
      <c r="M461" s="120"/>
      <c r="N461" s="120"/>
      <c r="O461" s="120"/>
      <c r="P461" s="25"/>
      <c r="Q461" s="21"/>
      <c r="R461" s="26" t="s">
        <v>199</v>
      </c>
      <c r="S461" s="95">
        <f>S459*J461</f>
        <v>6012.5</v>
      </c>
      <c r="T461" s="85"/>
      <c r="U461" s="97"/>
      <c r="W461" s="8"/>
    </row>
    <row r="462" spans="1:23" x14ac:dyDescent="0.25">
      <c r="B462" s="118"/>
      <c r="C462" s="25"/>
      <c r="D462" s="55"/>
      <c r="E462" s="21"/>
      <c r="F462" s="25"/>
      <c r="G462" s="55"/>
      <c r="H462" s="21"/>
      <c r="I462" s="38"/>
      <c r="J462" s="39"/>
      <c r="K462" s="39"/>
      <c r="L462" s="39"/>
      <c r="M462" s="39"/>
      <c r="N462" s="39"/>
      <c r="O462" s="39"/>
      <c r="P462" s="39"/>
      <c r="Q462" s="21"/>
      <c r="R462" s="38"/>
      <c r="S462" s="40"/>
      <c r="T462" s="21"/>
      <c r="U462" s="17"/>
      <c r="W462" s="8"/>
    </row>
    <row r="463" spans="1:23" ht="16.5" thickBot="1" x14ac:dyDescent="0.3">
      <c r="B463" s="118"/>
      <c r="C463" s="25"/>
      <c r="D463" s="55"/>
      <c r="E463" s="21"/>
      <c r="F463" s="25"/>
      <c r="G463" s="55"/>
      <c r="H463" s="21"/>
      <c r="I463" s="38"/>
      <c r="J463" s="105"/>
      <c r="K463" s="39"/>
      <c r="L463" s="39"/>
      <c r="M463" s="39"/>
      <c r="N463" s="39"/>
      <c r="O463" s="39"/>
      <c r="P463" s="39"/>
      <c r="Q463" s="21"/>
      <c r="R463" s="23" t="s">
        <v>138</v>
      </c>
      <c r="S463" s="76">
        <f>S461</f>
        <v>6012.5</v>
      </c>
      <c r="T463" s="81"/>
      <c r="U463" s="98"/>
      <c r="W463" s="8"/>
    </row>
    <row r="464" spans="1:23" ht="17.25" thickTop="1" thickBot="1" x14ac:dyDescent="0.3">
      <c r="B464" s="119"/>
      <c r="C464" s="42"/>
      <c r="D464" s="56"/>
      <c r="E464" s="27"/>
      <c r="F464" s="42"/>
      <c r="G464" s="56"/>
      <c r="H464" s="27"/>
      <c r="I464" s="43"/>
      <c r="J464" s="44"/>
      <c r="K464" s="44"/>
      <c r="L464" s="44"/>
      <c r="M464" s="44"/>
      <c r="N464" s="44"/>
      <c r="O464" s="44"/>
      <c r="P464" s="44"/>
      <c r="Q464" s="27"/>
      <c r="R464" s="27"/>
      <c r="S464" s="27"/>
      <c r="T464" s="27"/>
      <c r="U464" s="13"/>
      <c r="V464" s="13"/>
      <c r="W464" s="15"/>
    </row>
    <row r="465" spans="2:23" x14ac:dyDescent="0.25">
      <c r="B465" s="117"/>
      <c r="C465" s="32"/>
      <c r="D465" s="63"/>
      <c r="E465" s="32"/>
      <c r="F465" s="32"/>
      <c r="G465" s="63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1"/>
      <c r="V465" s="1"/>
      <c r="W465" s="2"/>
    </row>
    <row r="466" spans="2:23" x14ac:dyDescent="0.25">
      <c r="B466" s="118"/>
      <c r="C466" s="22" t="s">
        <v>187</v>
      </c>
      <c r="D466" s="54" t="s">
        <v>195</v>
      </c>
      <c r="E466" s="21"/>
      <c r="F466" s="22" t="s">
        <v>1</v>
      </c>
      <c r="G466" s="54" t="s">
        <v>169</v>
      </c>
      <c r="H466" s="21"/>
      <c r="I466" s="23" t="s">
        <v>197</v>
      </c>
      <c r="J466" s="34">
        <v>2</v>
      </c>
      <c r="K466" s="34">
        <v>3</v>
      </c>
      <c r="L466" s="34">
        <v>4</v>
      </c>
      <c r="M466" s="34">
        <v>5</v>
      </c>
      <c r="N466" s="34">
        <v>6</v>
      </c>
      <c r="O466" s="34">
        <v>7</v>
      </c>
      <c r="P466" s="39"/>
      <c r="Q466" s="21"/>
      <c r="R466" s="23" t="s">
        <v>200</v>
      </c>
      <c r="S466" s="93">
        <f>+S467/2</f>
        <v>32.5</v>
      </c>
      <c r="T466" s="71"/>
      <c r="U466" s="72"/>
      <c r="W466" s="8"/>
    </row>
    <row r="467" spans="2:23" x14ac:dyDescent="0.25">
      <c r="B467" s="118"/>
      <c r="C467" s="24" t="s">
        <v>14</v>
      </c>
      <c r="D467" s="58" t="s">
        <v>15</v>
      </c>
      <c r="E467" s="21"/>
      <c r="F467" s="24" t="s">
        <v>189</v>
      </c>
      <c r="G467" s="59" t="s">
        <v>172</v>
      </c>
      <c r="H467" s="21"/>
      <c r="I467" s="26" t="s">
        <v>198</v>
      </c>
      <c r="J467" s="35">
        <v>115</v>
      </c>
      <c r="K467" s="35">
        <v>100</v>
      </c>
      <c r="L467" s="35">
        <v>35</v>
      </c>
      <c r="M467" s="35">
        <v>0</v>
      </c>
      <c r="N467" s="35">
        <v>0</v>
      </c>
      <c r="O467" s="35">
        <v>0</v>
      </c>
      <c r="P467" s="29"/>
      <c r="Q467" s="25"/>
      <c r="R467" s="26" t="s">
        <v>201</v>
      </c>
      <c r="S467" s="94">
        <v>65</v>
      </c>
      <c r="T467" s="84"/>
      <c r="U467" s="84"/>
      <c r="W467" s="8"/>
    </row>
    <row r="468" spans="2:23" x14ac:dyDescent="0.25">
      <c r="B468" s="118"/>
      <c r="C468" s="24" t="s">
        <v>188</v>
      </c>
      <c r="D468" s="58" t="s">
        <v>27</v>
      </c>
      <c r="E468" s="21"/>
      <c r="F468" s="24" t="s">
        <v>190</v>
      </c>
      <c r="G468" s="58" t="s">
        <v>173</v>
      </c>
      <c r="H468" s="21"/>
      <c r="I468" s="26" t="s">
        <v>199</v>
      </c>
      <c r="J468" s="120">
        <f>SUM(J467:O467)</f>
        <v>250</v>
      </c>
      <c r="K468" s="120"/>
      <c r="L468" s="120"/>
      <c r="M468" s="120"/>
      <c r="N468" s="120"/>
      <c r="O468" s="120"/>
      <c r="P468" s="25"/>
      <c r="Q468" s="21"/>
      <c r="R468" s="26" t="s">
        <v>199</v>
      </c>
      <c r="S468" s="95">
        <f>S466*J468</f>
        <v>8125</v>
      </c>
      <c r="T468" s="85"/>
      <c r="U468" s="97"/>
      <c r="W468" s="8"/>
    </row>
    <row r="469" spans="2:23" x14ac:dyDescent="0.25">
      <c r="B469" s="118"/>
      <c r="C469" s="25"/>
      <c r="D469" s="55"/>
      <c r="E469" s="21"/>
      <c r="F469" s="25"/>
      <c r="G469" s="55"/>
      <c r="H469" s="21"/>
      <c r="I469" s="38"/>
      <c r="J469" s="39"/>
      <c r="K469" s="39"/>
      <c r="L469" s="39"/>
      <c r="M469" s="39"/>
      <c r="N469" s="39"/>
      <c r="O469" s="39"/>
      <c r="P469" s="39"/>
      <c r="Q469" s="21"/>
      <c r="R469" s="38"/>
      <c r="S469" s="40"/>
      <c r="T469" s="21"/>
      <c r="U469" s="17"/>
      <c r="W469" s="8"/>
    </row>
    <row r="470" spans="2:23" ht="16.5" thickBot="1" x14ac:dyDescent="0.3">
      <c r="B470" s="118"/>
      <c r="C470" s="25"/>
      <c r="D470" s="55"/>
      <c r="E470" s="21"/>
      <c r="F470" s="25"/>
      <c r="G470" s="55"/>
      <c r="H470" s="21"/>
      <c r="I470" s="38"/>
      <c r="J470" s="105"/>
      <c r="K470" s="39"/>
      <c r="L470" s="39"/>
      <c r="M470" s="39"/>
      <c r="N470" s="39"/>
      <c r="O470" s="39"/>
      <c r="P470" s="39"/>
      <c r="Q470" s="21"/>
      <c r="R470" s="23" t="s">
        <v>138</v>
      </c>
      <c r="S470" s="76">
        <f>S468</f>
        <v>8125</v>
      </c>
      <c r="T470" s="81"/>
      <c r="U470" s="98"/>
      <c r="W470" s="8"/>
    </row>
    <row r="471" spans="2:23" ht="17.25" thickTop="1" thickBot="1" x14ac:dyDescent="0.3">
      <c r="B471" s="119"/>
      <c r="C471" s="42"/>
      <c r="D471" s="56"/>
      <c r="E471" s="27"/>
      <c r="F471" s="42"/>
      <c r="G471" s="56"/>
      <c r="H471" s="27"/>
      <c r="I471" s="43"/>
      <c r="J471" s="44"/>
      <c r="K471" s="44"/>
      <c r="L471" s="44"/>
      <c r="M471" s="44"/>
      <c r="N471" s="44"/>
      <c r="O471" s="44"/>
      <c r="P471" s="44"/>
      <c r="Q471" s="27"/>
      <c r="R471" s="27"/>
      <c r="S471" s="27"/>
      <c r="T471" s="27"/>
      <c r="U471" s="13"/>
      <c r="V471" s="13"/>
      <c r="W471" s="15"/>
    </row>
    <row r="472" spans="2:23" x14ac:dyDescent="0.25">
      <c r="B472" s="117"/>
      <c r="C472" s="32"/>
      <c r="D472" s="63"/>
      <c r="E472" s="32"/>
      <c r="F472" s="32"/>
      <c r="G472" s="63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1"/>
      <c r="V472" s="1"/>
      <c r="W472" s="2"/>
    </row>
    <row r="473" spans="2:23" x14ac:dyDescent="0.25">
      <c r="B473" s="118"/>
      <c r="C473" s="22" t="s">
        <v>187</v>
      </c>
      <c r="D473" s="54" t="s">
        <v>196</v>
      </c>
      <c r="E473" s="21"/>
      <c r="F473" s="22" t="s">
        <v>1</v>
      </c>
      <c r="G473" s="54" t="s">
        <v>174</v>
      </c>
      <c r="H473" s="21"/>
      <c r="I473" s="23" t="s">
        <v>197</v>
      </c>
      <c r="J473" s="34">
        <v>2</v>
      </c>
      <c r="K473" s="34">
        <v>3</v>
      </c>
      <c r="L473" s="34">
        <v>4</v>
      </c>
      <c r="M473" s="34">
        <v>5</v>
      </c>
      <c r="N473" s="34">
        <v>6</v>
      </c>
      <c r="O473" s="34">
        <v>7</v>
      </c>
      <c r="P473" s="39"/>
      <c r="Q473" s="21"/>
      <c r="R473" s="23" t="s">
        <v>200</v>
      </c>
      <c r="S473" s="93">
        <f>+S474/2</f>
        <v>45</v>
      </c>
      <c r="T473" s="71"/>
      <c r="U473" s="72"/>
      <c r="W473" s="8"/>
    </row>
    <row r="474" spans="2:23" x14ac:dyDescent="0.25">
      <c r="B474" s="118"/>
      <c r="C474" s="24" t="s">
        <v>14</v>
      </c>
      <c r="D474" s="58" t="s">
        <v>15</v>
      </c>
      <c r="E474" s="21"/>
      <c r="F474" s="24" t="s">
        <v>189</v>
      </c>
      <c r="G474" s="59" t="s">
        <v>74</v>
      </c>
      <c r="H474" s="21"/>
      <c r="I474" s="26" t="s">
        <v>198</v>
      </c>
      <c r="J474" s="35">
        <v>0</v>
      </c>
      <c r="K474" s="35">
        <v>0</v>
      </c>
      <c r="L474" s="35">
        <v>0</v>
      </c>
      <c r="M474" s="35">
        <v>0</v>
      </c>
      <c r="N474" s="35">
        <v>0</v>
      </c>
      <c r="O474" s="35">
        <v>60</v>
      </c>
      <c r="P474" s="29"/>
      <c r="Q474" s="25"/>
      <c r="R474" s="26" t="s">
        <v>201</v>
      </c>
      <c r="S474" s="94">
        <v>90</v>
      </c>
      <c r="T474" s="84"/>
      <c r="U474" s="84"/>
      <c r="W474" s="8"/>
    </row>
    <row r="475" spans="2:23" x14ac:dyDescent="0.25">
      <c r="B475" s="118"/>
      <c r="C475" s="24" t="s">
        <v>188</v>
      </c>
      <c r="D475" s="58" t="s">
        <v>27</v>
      </c>
      <c r="E475" s="21"/>
      <c r="F475" s="24" t="s">
        <v>190</v>
      </c>
      <c r="G475" s="58" t="s">
        <v>75</v>
      </c>
      <c r="H475" s="21"/>
      <c r="I475" s="26" t="s">
        <v>199</v>
      </c>
      <c r="J475" s="120">
        <f>SUM(J474:O474)</f>
        <v>60</v>
      </c>
      <c r="K475" s="120"/>
      <c r="L475" s="120"/>
      <c r="M475" s="120"/>
      <c r="N475" s="120"/>
      <c r="O475" s="120"/>
      <c r="P475" s="25"/>
      <c r="Q475" s="21"/>
      <c r="R475" s="26" t="s">
        <v>199</v>
      </c>
      <c r="S475" s="95">
        <f>S473*J475</f>
        <v>2700</v>
      </c>
      <c r="T475" s="85"/>
      <c r="U475" s="97"/>
      <c r="W475" s="8"/>
    </row>
    <row r="476" spans="2:23" x14ac:dyDescent="0.25">
      <c r="B476" s="118"/>
      <c r="C476" s="25"/>
      <c r="D476" s="55"/>
      <c r="E476" s="21"/>
      <c r="F476" s="25"/>
      <c r="G476" s="55"/>
      <c r="H476" s="21"/>
      <c r="I476" s="38"/>
      <c r="J476" s="39"/>
      <c r="K476" s="39"/>
      <c r="L476" s="39"/>
      <c r="M476" s="39"/>
      <c r="N476" s="39"/>
      <c r="O476" s="39"/>
      <c r="P476" s="25"/>
      <c r="Q476" s="21"/>
      <c r="R476" s="38"/>
      <c r="S476" s="40"/>
      <c r="T476" s="39"/>
      <c r="U476" s="39"/>
      <c r="W476" s="8"/>
    </row>
    <row r="477" spans="2:23" x14ac:dyDescent="0.25">
      <c r="B477" s="118"/>
      <c r="C477" s="25"/>
      <c r="D477" s="55"/>
      <c r="E477" s="21"/>
      <c r="F477" s="25"/>
      <c r="G477" s="55"/>
      <c r="H477" s="21"/>
      <c r="I477" s="23" t="s">
        <v>197</v>
      </c>
      <c r="J477" s="34">
        <v>8</v>
      </c>
      <c r="K477" s="34">
        <v>9</v>
      </c>
      <c r="L477" s="34">
        <v>10</v>
      </c>
      <c r="M477" s="34">
        <v>11</v>
      </c>
      <c r="N477" s="39"/>
      <c r="O477" s="39"/>
      <c r="P477" s="39"/>
      <c r="Q477" s="21"/>
      <c r="R477" s="23" t="s">
        <v>200</v>
      </c>
      <c r="S477" s="93">
        <f>+S478/2</f>
        <v>47.5</v>
      </c>
      <c r="T477" s="71"/>
      <c r="U477" s="72"/>
      <c r="W477" s="8"/>
    </row>
    <row r="478" spans="2:23" x14ac:dyDescent="0.25">
      <c r="B478" s="118"/>
      <c r="C478" s="25"/>
      <c r="D478" s="55"/>
      <c r="E478" s="21"/>
      <c r="F478" s="25"/>
      <c r="G478" s="55"/>
      <c r="H478" s="21"/>
      <c r="I478" s="26" t="s">
        <v>198</v>
      </c>
      <c r="J478" s="35">
        <v>90</v>
      </c>
      <c r="K478" s="35">
        <v>15</v>
      </c>
      <c r="L478" s="35">
        <v>0</v>
      </c>
      <c r="M478" s="35">
        <v>0</v>
      </c>
      <c r="N478" s="29"/>
      <c r="O478" s="29"/>
      <c r="P478" s="29"/>
      <c r="Q478" s="25"/>
      <c r="R478" s="26" t="s">
        <v>201</v>
      </c>
      <c r="S478" s="94">
        <v>95</v>
      </c>
      <c r="T478" s="84"/>
      <c r="U478" s="84"/>
      <c r="W478" s="8"/>
    </row>
    <row r="479" spans="2:23" x14ac:dyDescent="0.25">
      <c r="B479" s="118"/>
      <c r="C479" s="25"/>
      <c r="D479" s="55"/>
      <c r="E479" s="21"/>
      <c r="F479" s="25"/>
      <c r="G479" s="55"/>
      <c r="H479" s="21"/>
      <c r="I479" s="26" t="s">
        <v>199</v>
      </c>
      <c r="J479" s="114">
        <f>SUM(J478:M478)</f>
        <v>105</v>
      </c>
      <c r="K479" s="121"/>
      <c r="L479" s="121"/>
      <c r="M479" s="115"/>
      <c r="N479" s="25"/>
      <c r="O479" s="25"/>
      <c r="P479" s="25"/>
      <c r="Q479" s="21"/>
      <c r="R479" s="26" t="s">
        <v>199</v>
      </c>
      <c r="S479" s="95">
        <f>S477*J479</f>
        <v>4987.5</v>
      </c>
      <c r="T479" s="85"/>
      <c r="U479" s="97"/>
      <c r="W479" s="8"/>
    </row>
    <row r="480" spans="2:23" x14ac:dyDescent="0.25">
      <c r="B480" s="118"/>
      <c r="C480" s="25"/>
      <c r="D480" s="55"/>
      <c r="E480" s="21"/>
      <c r="F480" s="25"/>
      <c r="G480" s="55"/>
      <c r="H480" s="21"/>
      <c r="I480" s="38"/>
      <c r="J480" s="39"/>
      <c r="K480" s="39"/>
      <c r="L480" s="39"/>
      <c r="M480" s="39"/>
      <c r="N480" s="39"/>
      <c r="O480" s="39"/>
      <c r="P480" s="39"/>
      <c r="Q480" s="21"/>
      <c r="R480" s="38"/>
      <c r="S480" s="40"/>
      <c r="T480" s="39"/>
      <c r="U480" s="39"/>
      <c r="W480" s="8"/>
    </row>
    <row r="481" spans="2:23" ht="16.5" thickBot="1" x14ac:dyDescent="0.3">
      <c r="B481" s="118"/>
      <c r="C481" s="25"/>
      <c r="D481" s="55"/>
      <c r="E481" s="21"/>
      <c r="F481" s="25"/>
      <c r="G481" s="55"/>
      <c r="H481" s="21"/>
      <c r="I481" s="23" t="s">
        <v>199</v>
      </c>
      <c r="J481" s="41">
        <f>J479+J475</f>
        <v>165</v>
      </c>
      <c r="K481" s="39"/>
      <c r="L481" s="39"/>
      <c r="M481" s="39"/>
      <c r="N481" s="39"/>
      <c r="O481" s="39"/>
      <c r="P481" s="39"/>
      <c r="Q481" s="21"/>
      <c r="R481" s="23" t="s">
        <v>138</v>
      </c>
      <c r="S481" s="76">
        <f>S479+S475</f>
        <v>7687.5</v>
      </c>
      <c r="T481" s="96"/>
      <c r="U481" s="98"/>
      <c r="W481" s="8"/>
    </row>
    <row r="482" spans="2:23" ht="17.25" thickTop="1" thickBot="1" x14ac:dyDescent="0.3">
      <c r="B482" s="119"/>
      <c r="C482" s="42"/>
      <c r="D482" s="56"/>
      <c r="E482" s="27"/>
      <c r="F482" s="42"/>
      <c r="G482" s="56"/>
      <c r="H482" s="27"/>
      <c r="I482" s="43"/>
      <c r="J482" s="44"/>
      <c r="K482" s="44"/>
      <c r="L482" s="44"/>
      <c r="M482" s="44"/>
      <c r="N482" s="44"/>
      <c r="O482" s="44"/>
      <c r="P482" s="44"/>
      <c r="Q482" s="27"/>
      <c r="R482" s="27"/>
      <c r="S482" s="27"/>
      <c r="T482" s="27"/>
      <c r="U482" s="13"/>
      <c r="V482" s="13"/>
      <c r="W482" s="15"/>
    </row>
    <row r="483" spans="2:23" x14ac:dyDescent="0.25">
      <c r="B483" s="117"/>
      <c r="C483" s="32"/>
      <c r="D483" s="63"/>
      <c r="E483" s="32"/>
      <c r="F483" s="32"/>
      <c r="G483" s="63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1"/>
      <c r="V483" s="1"/>
      <c r="W483" s="2"/>
    </row>
    <row r="484" spans="2:23" x14ac:dyDescent="0.25">
      <c r="B484" s="118"/>
      <c r="C484" s="22" t="s">
        <v>187</v>
      </c>
      <c r="D484" s="54" t="s">
        <v>196</v>
      </c>
      <c r="E484" s="21"/>
      <c r="F484" s="22" t="s">
        <v>1</v>
      </c>
      <c r="G484" s="54" t="s">
        <v>174</v>
      </c>
      <c r="H484" s="21"/>
      <c r="I484" s="23" t="s">
        <v>197</v>
      </c>
      <c r="J484" s="34">
        <v>2</v>
      </c>
      <c r="K484" s="34">
        <v>3</v>
      </c>
      <c r="L484" s="34">
        <v>4</v>
      </c>
      <c r="M484" s="34">
        <v>5</v>
      </c>
      <c r="N484" s="34">
        <v>6</v>
      </c>
      <c r="O484" s="34">
        <v>7</v>
      </c>
      <c r="P484" s="39"/>
      <c r="Q484" s="21"/>
      <c r="R484" s="23" t="s">
        <v>200</v>
      </c>
      <c r="S484" s="93">
        <f>+S485/2</f>
        <v>45</v>
      </c>
      <c r="T484" s="71"/>
      <c r="U484" s="72"/>
      <c r="W484" s="8"/>
    </row>
    <row r="485" spans="2:23" x14ac:dyDescent="0.25">
      <c r="B485" s="118"/>
      <c r="C485" s="24" t="s">
        <v>14</v>
      </c>
      <c r="D485" s="58" t="s">
        <v>15</v>
      </c>
      <c r="E485" s="21"/>
      <c r="F485" s="24" t="s">
        <v>189</v>
      </c>
      <c r="G485" s="59" t="s">
        <v>121</v>
      </c>
      <c r="H485" s="21"/>
      <c r="I485" s="26" t="s">
        <v>198</v>
      </c>
      <c r="J485" s="35">
        <v>10</v>
      </c>
      <c r="K485" s="35">
        <v>0</v>
      </c>
      <c r="L485" s="35">
        <v>0</v>
      </c>
      <c r="M485" s="35">
        <v>0</v>
      </c>
      <c r="N485" s="35">
        <v>0</v>
      </c>
      <c r="O485" s="35">
        <v>50</v>
      </c>
      <c r="P485" s="29"/>
      <c r="Q485" s="25"/>
      <c r="R485" s="26" t="s">
        <v>201</v>
      </c>
      <c r="S485" s="94">
        <v>90</v>
      </c>
      <c r="T485" s="84"/>
      <c r="U485" s="84"/>
      <c r="W485" s="8"/>
    </row>
    <row r="486" spans="2:23" x14ac:dyDescent="0.25">
      <c r="B486" s="118"/>
      <c r="C486" s="24" t="s">
        <v>188</v>
      </c>
      <c r="D486" s="58" t="s">
        <v>27</v>
      </c>
      <c r="E486" s="21"/>
      <c r="F486" s="24" t="s">
        <v>190</v>
      </c>
      <c r="G486" s="58" t="s">
        <v>122</v>
      </c>
      <c r="H486" s="21"/>
      <c r="I486" s="26" t="s">
        <v>199</v>
      </c>
      <c r="J486" s="120">
        <f>SUM(J485:O485)</f>
        <v>60</v>
      </c>
      <c r="K486" s="120"/>
      <c r="L486" s="120"/>
      <c r="M486" s="120"/>
      <c r="N486" s="120"/>
      <c r="O486" s="120"/>
      <c r="P486" s="25"/>
      <c r="Q486" s="21"/>
      <c r="R486" s="26" t="s">
        <v>199</v>
      </c>
      <c r="S486" s="95">
        <f>S484*J486</f>
        <v>2700</v>
      </c>
      <c r="T486" s="85"/>
      <c r="U486" s="97"/>
      <c r="W486" s="8"/>
    </row>
    <row r="487" spans="2:23" x14ac:dyDescent="0.25">
      <c r="B487" s="118"/>
      <c r="C487" s="25"/>
      <c r="D487" s="55"/>
      <c r="E487" s="21"/>
      <c r="F487" s="25"/>
      <c r="G487" s="55"/>
      <c r="H487" s="21"/>
      <c r="I487" s="38"/>
      <c r="J487" s="39"/>
      <c r="K487" s="39"/>
      <c r="L487" s="39"/>
      <c r="M487" s="39"/>
      <c r="N487" s="39"/>
      <c r="O487" s="39"/>
      <c r="P487" s="25"/>
      <c r="Q487" s="21"/>
      <c r="R487" s="38"/>
      <c r="S487" s="40"/>
      <c r="T487" s="39"/>
      <c r="U487" s="39"/>
      <c r="W487" s="8"/>
    </row>
    <row r="488" spans="2:23" x14ac:dyDescent="0.25">
      <c r="B488" s="118"/>
      <c r="C488" s="25"/>
      <c r="D488" s="55"/>
      <c r="E488" s="21"/>
      <c r="F488" s="25"/>
      <c r="G488" s="55"/>
      <c r="H488" s="21"/>
      <c r="I488" s="23" t="s">
        <v>197</v>
      </c>
      <c r="J488" s="34">
        <v>8</v>
      </c>
      <c r="K488" s="34">
        <v>9</v>
      </c>
      <c r="L488" s="34">
        <v>10</v>
      </c>
      <c r="M488" s="34">
        <v>11</v>
      </c>
      <c r="N488" s="39"/>
      <c r="O488" s="39"/>
      <c r="P488" s="39"/>
      <c r="Q488" s="21"/>
      <c r="R488" s="23" t="s">
        <v>200</v>
      </c>
      <c r="S488" s="93">
        <f>+S489/2</f>
        <v>47.5</v>
      </c>
      <c r="T488" s="71"/>
      <c r="U488" s="72"/>
      <c r="W488" s="8"/>
    </row>
    <row r="489" spans="2:23" x14ac:dyDescent="0.25">
      <c r="B489" s="118"/>
      <c r="C489" s="25"/>
      <c r="D489" s="55"/>
      <c r="E489" s="21"/>
      <c r="F489" s="25"/>
      <c r="G489" s="55"/>
      <c r="H489" s="21"/>
      <c r="I489" s="26" t="s">
        <v>198</v>
      </c>
      <c r="J489" s="35">
        <v>45</v>
      </c>
      <c r="K489" s="35">
        <v>20</v>
      </c>
      <c r="L489" s="35">
        <v>0</v>
      </c>
      <c r="M489" s="35">
        <v>0</v>
      </c>
      <c r="N489" s="29"/>
      <c r="O489" s="29"/>
      <c r="P489" s="29"/>
      <c r="Q489" s="25"/>
      <c r="R489" s="26" t="s">
        <v>201</v>
      </c>
      <c r="S489" s="94">
        <v>95</v>
      </c>
      <c r="T489" s="84"/>
      <c r="U489" s="84"/>
      <c r="W489" s="8"/>
    </row>
    <row r="490" spans="2:23" x14ac:dyDescent="0.25">
      <c r="B490" s="118"/>
      <c r="C490" s="25"/>
      <c r="D490" s="55"/>
      <c r="E490" s="21"/>
      <c r="F490" s="25"/>
      <c r="G490" s="55"/>
      <c r="H490" s="21"/>
      <c r="I490" s="26" t="s">
        <v>199</v>
      </c>
      <c r="J490" s="114">
        <f>SUM(J489:M489)</f>
        <v>65</v>
      </c>
      <c r="K490" s="121"/>
      <c r="L490" s="121"/>
      <c r="M490" s="115"/>
      <c r="N490" s="25"/>
      <c r="O490" s="25"/>
      <c r="P490" s="25"/>
      <c r="Q490" s="21"/>
      <c r="R490" s="26" t="s">
        <v>199</v>
      </c>
      <c r="S490" s="95">
        <f>S488*J490</f>
        <v>3087.5</v>
      </c>
      <c r="T490" s="85"/>
      <c r="U490" s="97"/>
      <c r="W490" s="8"/>
    </row>
    <row r="491" spans="2:23" x14ac:dyDescent="0.25">
      <c r="B491" s="118"/>
      <c r="C491" s="25"/>
      <c r="D491" s="55"/>
      <c r="E491" s="21"/>
      <c r="F491" s="25"/>
      <c r="G491" s="55"/>
      <c r="H491" s="21"/>
      <c r="I491" s="38"/>
      <c r="J491" s="39"/>
      <c r="K491" s="39"/>
      <c r="L491" s="39"/>
      <c r="M491" s="39"/>
      <c r="N491" s="39"/>
      <c r="O491" s="39"/>
      <c r="P491" s="39"/>
      <c r="Q491" s="21"/>
      <c r="R491" s="38"/>
      <c r="S491" s="40"/>
      <c r="T491" s="39"/>
      <c r="U491" s="39"/>
      <c r="W491" s="8"/>
    </row>
    <row r="492" spans="2:23" ht="16.5" thickBot="1" x14ac:dyDescent="0.3">
      <c r="B492" s="118"/>
      <c r="C492" s="25"/>
      <c r="D492" s="55"/>
      <c r="E492" s="21"/>
      <c r="F492" s="25"/>
      <c r="G492" s="55"/>
      <c r="H492" s="21"/>
      <c r="I492" s="23" t="s">
        <v>199</v>
      </c>
      <c r="J492" s="41">
        <f>J490+J486</f>
        <v>125</v>
      </c>
      <c r="K492" s="39"/>
      <c r="L492" s="39"/>
      <c r="M492" s="39"/>
      <c r="N492" s="39"/>
      <c r="O492" s="39"/>
      <c r="P492" s="39"/>
      <c r="Q492" s="21"/>
      <c r="R492" s="23" t="s">
        <v>138</v>
      </c>
      <c r="S492" s="76">
        <f>S490+S486</f>
        <v>5787.5</v>
      </c>
      <c r="T492" s="96"/>
      <c r="U492" s="98"/>
      <c r="W492" s="8"/>
    </row>
    <row r="493" spans="2:23" ht="17.25" thickTop="1" thickBot="1" x14ac:dyDescent="0.3">
      <c r="B493" s="119"/>
      <c r="C493" s="42"/>
      <c r="D493" s="56"/>
      <c r="E493" s="27"/>
      <c r="F493" s="42"/>
      <c r="G493" s="56"/>
      <c r="H493" s="27"/>
      <c r="I493" s="43"/>
      <c r="J493" s="44"/>
      <c r="K493" s="44"/>
      <c r="L493" s="44"/>
      <c r="M493" s="44"/>
      <c r="N493" s="44"/>
      <c r="O493" s="44"/>
      <c r="P493" s="44"/>
      <c r="Q493" s="27"/>
      <c r="R493" s="27"/>
      <c r="S493" s="27"/>
      <c r="T493" s="27"/>
      <c r="U493" s="13"/>
      <c r="V493" s="13"/>
      <c r="W493" s="15"/>
    </row>
    <row r="494" spans="2:23" x14ac:dyDescent="0.25">
      <c r="B494" s="117"/>
      <c r="C494" s="32"/>
      <c r="D494" s="63"/>
      <c r="E494" s="32"/>
      <c r="F494" s="32"/>
      <c r="G494" s="63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1"/>
      <c r="V494" s="1"/>
      <c r="W494" s="2"/>
    </row>
    <row r="495" spans="2:23" x14ac:dyDescent="0.25">
      <c r="B495" s="118"/>
      <c r="C495" s="22" t="s">
        <v>187</v>
      </c>
      <c r="D495" s="54" t="s">
        <v>196</v>
      </c>
      <c r="E495" s="21"/>
      <c r="F495" s="22" t="s">
        <v>1</v>
      </c>
      <c r="G495" s="54" t="s">
        <v>175</v>
      </c>
      <c r="H495" s="21"/>
      <c r="I495" s="23" t="s">
        <v>197</v>
      </c>
      <c r="J495" s="34">
        <v>2</v>
      </c>
      <c r="K495" s="34">
        <v>3</v>
      </c>
      <c r="L495" s="34">
        <v>4</v>
      </c>
      <c r="M495" s="34">
        <v>5</v>
      </c>
      <c r="N495" s="34">
        <v>6</v>
      </c>
      <c r="O495" s="34">
        <v>7</v>
      </c>
      <c r="P495" s="39"/>
      <c r="Q495" s="21"/>
      <c r="R495" s="23" t="s">
        <v>200</v>
      </c>
      <c r="S495" s="93">
        <f>+S496/2</f>
        <v>50</v>
      </c>
      <c r="T495" s="71"/>
      <c r="U495" s="72"/>
      <c r="W495" s="8"/>
    </row>
    <row r="496" spans="2:23" x14ac:dyDescent="0.25">
      <c r="B496" s="118"/>
      <c r="C496" s="24" t="s">
        <v>14</v>
      </c>
      <c r="D496" s="58" t="s">
        <v>15</v>
      </c>
      <c r="E496" s="21"/>
      <c r="F496" s="24" t="s">
        <v>189</v>
      </c>
      <c r="G496" s="59" t="s">
        <v>176</v>
      </c>
      <c r="H496" s="21"/>
      <c r="I496" s="26" t="s">
        <v>198</v>
      </c>
      <c r="J496" s="35">
        <v>45</v>
      </c>
      <c r="K496" s="35">
        <v>70</v>
      </c>
      <c r="L496" s="35">
        <v>0</v>
      </c>
      <c r="M496" s="35">
        <v>0</v>
      </c>
      <c r="N496" s="35">
        <v>0</v>
      </c>
      <c r="O496" s="35">
        <v>0</v>
      </c>
      <c r="P496" s="29"/>
      <c r="Q496" s="25"/>
      <c r="R496" s="26" t="s">
        <v>201</v>
      </c>
      <c r="S496" s="94">
        <v>100</v>
      </c>
      <c r="T496" s="84"/>
      <c r="U496" s="84"/>
      <c r="W496" s="8"/>
    </row>
    <row r="497" spans="2:23" x14ac:dyDescent="0.25">
      <c r="B497" s="118"/>
      <c r="C497" s="24" t="s">
        <v>188</v>
      </c>
      <c r="D497" s="58" t="s">
        <v>27</v>
      </c>
      <c r="E497" s="21"/>
      <c r="F497" s="24" t="s">
        <v>190</v>
      </c>
      <c r="G497" s="58" t="s">
        <v>177</v>
      </c>
      <c r="H497" s="21"/>
      <c r="I497" s="26" t="s">
        <v>199</v>
      </c>
      <c r="J497" s="120">
        <f>SUM(J496:O496)</f>
        <v>115</v>
      </c>
      <c r="K497" s="120"/>
      <c r="L497" s="120"/>
      <c r="M497" s="120"/>
      <c r="N497" s="120"/>
      <c r="O497" s="120"/>
      <c r="P497" s="25"/>
      <c r="Q497" s="21"/>
      <c r="R497" s="26" t="s">
        <v>199</v>
      </c>
      <c r="S497" s="95">
        <f>S495*J497</f>
        <v>5750</v>
      </c>
      <c r="T497" s="85"/>
      <c r="U497" s="97"/>
      <c r="W497" s="8"/>
    </row>
    <row r="498" spans="2:23" x14ac:dyDescent="0.25">
      <c r="B498" s="118"/>
      <c r="C498" s="25"/>
      <c r="D498" s="55"/>
      <c r="E498" s="21"/>
      <c r="F498" s="25"/>
      <c r="G498" s="55"/>
      <c r="H498" s="21"/>
      <c r="I498" s="38"/>
      <c r="J498" s="39"/>
      <c r="K498" s="39"/>
      <c r="L498" s="39"/>
      <c r="M498" s="39"/>
      <c r="N498" s="39"/>
      <c r="O498" s="39"/>
      <c r="P498" s="25"/>
      <c r="Q498" s="21"/>
      <c r="R498" s="38"/>
      <c r="S498" s="40"/>
      <c r="T498" s="39"/>
      <c r="U498" s="39"/>
      <c r="W498" s="8"/>
    </row>
    <row r="499" spans="2:23" x14ac:dyDescent="0.25">
      <c r="B499" s="118"/>
      <c r="C499" s="25"/>
      <c r="D499" s="55"/>
      <c r="E499" s="21"/>
      <c r="F499" s="25"/>
      <c r="G499" s="55"/>
      <c r="H499" s="21"/>
      <c r="I499" s="23" t="s">
        <v>197</v>
      </c>
      <c r="J499" s="34">
        <v>8</v>
      </c>
      <c r="K499" s="34">
        <v>9</v>
      </c>
      <c r="L499" s="34">
        <v>10</v>
      </c>
      <c r="M499" s="34">
        <v>11</v>
      </c>
      <c r="N499" s="39"/>
      <c r="O499" s="39"/>
      <c r="P499" s="39"/>
      <c r="Q499" s="21"/>
      <c r="R499" s="23" t="s">
        <v>200</v>
      </c>
      <c r="S499" s="93">
        <f>+S500/2</f>
        <v>52.5</v>
      </c>
      <c r="T499" s="71"/>
      <c r="U499" s="72"/>
      <c r="W499" s="8"/>
    </row>
    <row r="500" spans="2:23" x14ac:dyDescent="0.25">
      <c r="B500" s="118"/>
      <c r="C500" s="25"/>
      <c r="D500" s="55"/>
      <c r="E500" s="21"/>
      <c r="F500" s="25"/>
      <c r="G500" s="55"/>
      <c r="H500" s="21"/>
      <c r="I500" s="26" t="s">
        <v>198</v>
      </c>
      <c r="J500" s="35">
        <v>300</v>
      </c>
      <c r="K500" s="35">
        <v>0</v>
      </c>
      <c r="L500" s="35">
        <v>5</v>
      </c>
      <c r="M500" s="35">
        <v>0</v>
      </c>
      <c r="N500" s="29"/>
      <c r="O500" s="29"/>
      <c r="P500" s="29"/>
      <c r="Q500" s="25"/>
      <c r="R500" s="26" t="s">
        <v>201</v>
      </c>
      <c r="S500" s="94">
        <v>105</v>
      </c>
      <c r="T500" s="84"/>
      <c r="U500" s="84"/>
      <c r="W500" s="8"/>
    </row>
    <row r="501" spans="2:23" x14ac:dyDescent="0.25">
      <c r="B501" s="118"/>
      <c r="C501" s="25"/>
      <c r="D501" s="55"/>
      <c r="E501" s="21"/>
      <c r="F501" s="25"/>
      <c r="G501" s="55"/>
      <c r="H501" s="21"/>
      <c r="I501" s="26" t="s">
        <v>199</v>
      </c>
      <c r="J501" s="114">
        <f>SUM(J500:M500)</f>
        <v>305</v>
      </c>
      <c r="K501" s="121"/>
      <c r="L501" s="121"/>
      <c r="M501" s="115"/>
      <c r="N501" s="25"/>
      <c r="O501" s="25"/>
      <c r="P501" s="25"/>
      <c r="Q501" s="21"/>
      <c r="R501" s="26" t="s">
        <v>199</v>
      </c>
      <c r="S501" s="95">
        <f>S499*J501</f>
        <v>16012.5</v>
      </c>
      <c r="T501" s="85"/>
      <c r="U501" s="97"/>
      <c r="W501" s="8"/>
    </row>
    <row r="502" spans="2:23" x14ac:dyDescent="0.25">
      <c r="B502" s="118"/>
      <c r="C502" s="25"/>
      <c r="D502" s="55"/>
      <c r="E502" s="21"/>
      <c r="F502" s="25"/>
      <c r="G502" s="55"/>
      <c r="H502" s="21"/>
      <c r="I502" s="38"/>
      <c r="J502" s="39"/>
      <c r="K502" s="39"/>
      <c r="L502" s="39"/>
      <c r="M502" s="39"/>
      <c r="N502" s="39"/>
      <c r="O502" s="39"/>
      <c r="P502" s="39"/>
      <c r="Q502" s="21"/>
      <c r="R502" s="38"/>
      <c r="S502" s="40"/>
      <c r="T502" s="39"/>
      <c r="U502" s="39"/>
      <c r="W502" s="8"/>
    </row>
    <row r="503" spans="2:23" ht="16.5" thickBot="1" x14ac:dyDescent="0.3">
      <c r="B503" s="118"/>
      <c r="C503" s="25"/>
      <c r="D503" s="55"/>
      <c r="E503" s="21"/>
      <c r="F503" s="25"/>
      <c r="G503" s="55"/>
      <c r="H503" s="21"/>
      <c r="I503" s="23" t="s">
        <v>199</v>
      </c>
      <c r="J503" s="41">
        <f>J501+J497</f>
        <v>420</v>
      </c>
      <c r="K503" s="39"/>
      <c r="L503" s="39"/>
      <c r="M503" s="39"/>
      <c r="N503" s="39"/>
      <c r="O503" s="39"/>
      <c r="P503" s="39"/>
      <c r="Q503" s="21"/>
      <c r="R503" s="23" t="s">
        <v>138</v>
      </c>
      <c r="S503" s="76">
        <f>S501+S497</f>
        <v>21762.5</v>
      </c>
      <c r="T503" s="96"/>
      <c r="U503" s="98"/>
      <c r="W503" s="8"/>
    </row>
    <row r="504" spans="2:23" ht="17.25" thickTop="1" thickBot="1" x14ac:dyDescent="0.3">
      <c r="B504" s="119"/>
      <c r="C504" s="42"/>
      <c r="D504" s="56"/>
      <c r="E504" s="27"/>
      <c r="F504" s="42"/>
      <c r="G504" s="56"/>
      <c r="H504" s="27"/>
      <c r="I504" s="43"/>
      <c r="J504" s="44"/>
      <c r="K504" s="44"/>
      <c r="L504" s="44"/>
      <c r="M504" s="44"/>
      <c r="N504" s="44"/>
      <c r="O504" s="44"/>
      <c r="P504" s="44"/>
      <c r="Q504" s="27"/>
      <c r="R504" s="27"/>
      <c r="S504" s="27"/>
      <c r="T504" s="27"/>
      <c r="U504" s="13"/>
      <c r="V504" s="13"/>
      <c r="W504" s="15"/>
    </row>
    <row r="505" spans="2:23" x14ac:dyDescent="0.25">
      <c r="B505" s="117"/>
      <c r="C505" s="32"/>
      <c r="D505" s="63"/>
      <c r="E505" s="32"/>
      <c r="F505" s="32"/>
      <c r="G505" s="63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1"/>
      <c r="V505" s="1"/>
      <c r="W505" s="2"/>
    </row>
    <row r="506" spans="2:23" x14ac:dyDescent="0.25">
      <c r="B506" s="118"/>
      <c r="C506" s="22" t="s">
        <v>187</v>
      </c>
      <c r="D506" s="54" t="s">
        <v>196</v>
      </c>
      <c r="E506" s="21"/>
      <c r="F506" s="22" t="s">
        <v>1</v>
      </c>
      <c r="G506" s="54" t="s">
        <v>178</v>
      </c>
      <c r="H506" s="21"/>
      <c r="I506" s="23" t="s">
        <v>197</v>
      </c>
      <c r="J506" s="34">
        <v>2</v>
      </c>
      <c r="K506" s="34">
        <v>3</v>
      </c>
      <c r="L506" s="34">
        <v>4</v>
      </c>
      <c r="M506" s="34">
        <v>5</v>
      </c>
      <c r="N506" s="34">
        <v>6</v>
      </c>
      <c r="O506" s="34">
        <v>7</v>
      </c>
      <c r="P506" s="39"/>
      <c r="Q506" s="21"/>
      <c r="R506" s="23" t="s">
        <v>200</v>
      </c>
      <c r="S506" s="93">
        <f>+S507/2</f>
        <v>50</v>
      </c>
      <c r="T506" s="71"/>
      <c r="U506" s="72"/>
      <c r="W506" s="8"/>
    </row>
    <row r="507" spans="2:23" x14ac:dyDescent="0.25">
      <c r="B507" s="118"/>
      <c r="C507" s="24" t="s">
        <v>14</v>
      </c>
      <c r="D507" s="58" t="s">
        <v>15</v>
      </c>
      <c r="E507" s="21"/>
      <c r="F507" s="24" t="s">
        <v>189</v>
      </c>
      <c r="G507" s="59" t="s">
        <v>179</v>
      </c>
      <c r="H507" s="21"/>
      <c r="I507" s="26" t="s">
        <v>198</v>
      </c>
      <c r="J507" s="35">
        <v>130</v>
      </c>
      <c r="K507" s="35">
        <v>10</v>
      </c>
      <c r="L507" s="35">
        <v>5</v>
      </c>
      <c r="M507" s="35">
        <v>5</v>
      </c>
      <c r="N507" s="35">
        <v>5</v>
      </c>
      <c r="O507" s="35">
        <v>0</v>
      </c>
      <c r="P507" s="29"/>
      <c r="Q507" s="25"/>
      <c r="R507" s="26" t="s">
        <v>201</v>
      </c>
      <c r="S507" s="94">
        <v>100</v>
      </c>
      <c r="T507" s="84"/>
      <c r="U507" s="84"/>
      <c r="W507" s="8"/>
    </row>
    <row r="508" spans="2:23" x14ac:dyDescent="0.25">
      <c r="B508" s="118"/>
      <c r="C508" s="24" t="s">
        <v>188</v>
      </c>
      <c r="D508" s="58" t="s">
        <v>27</v>
      </c>
      <c r="E508" s="21"/>
      <c r="F508" s="24" t="s">
        <v>190</v>
      </c>
      <c r="G508" s="58" t="s">
        <v>180</v>
      </c>
      <c r="H508" s="21"/>
      <c r="I508" s="26" t="s">
        <v>199</v>
      </c>
      <c r="J508" s="120">
        <f>SUM(J507:O507)</f>
        <v>155</v>
      </c>
      <c r="K508" s="120"/>
      <c r="L508" s="120"/>
      <c r="M508" s="120"/>
      <c r="N508" s="120"/>
      <c r="O508" s="120"/>
      <c r="P508" s="25"/>
      <c r="Q508" s="21"/>
      <c r="R508" s="26" t="s">
        <v>199</v>
      </c>
      <c r="S508" s="95">
        <f>S506*J508</f>
        <v>7750</v>
      </c>
      <c r="T508" s="85"/>
      <c r="U508" s="97"/>
      <c r="W508" s="8"/>
    </row>
    <row r="509" spans="2:23" x14ac:dyDescent="0.25">
      <c r="B509" s="118"/>
      <c r="C509" s="25"/>
      <c r="D509" s="55"/>
      <c r="E509" s="21"/>
      <c r="F509" s="25"/>
      <c r="G509" s="55"/>
      <c r="H509" s="21"/>
      <c r="I509" s="38"/>
      <c r="J509" s="39"/>
      <c r="K509" s="39"/>
      <c r="L509" s="39"/>
      <c r="M509" s="39"/>
      <c r="N509" s="39"/>
      <c r="O509" s="39"/>
      <c r="P509" s="25"/>
      <c r="Q509" s="21"/>
      <c r="R509" s="38"/>
      <c r="S509" s="40"/>
      <c r="T509" s="21"/>
      <c r="U509" s="17"/>
      <c r="W509" s="8"/>
    </row>
    <row r="510" spans="2:23" ht="16.5" thickBot="1" x14ac:dyDescent="0.3">
      <c r="B510" s="118"/>
      <c r="C510" s="25"/>
      <c r="D510" s="55"/>
      <c r="E510" s="21"/>
      <c r="F510" s="25"/>
      <c r="G510" s="55"/>
      <c r="H510" s="21"/>
      <c r="I510" s="38"/>
      <c r="J510" s="105"/>
      <c r="K510" s="39"/>
      <c r="L510" s="39"/>
      <c r="M510" s="39"/>
      <c r="N510" s="39"/>
      <c r="O510" s="39"/>
      <c r="P510" s="39"/>
      <c r="Q510" s="21"/>
      <c r="R510" s="23" t="s">
        <v>138</v>
      </c>
      <c r="S510" s="76">
        <f>S508</f>
        <v>7750</v>
      </c>
      <c r="T510" s="81"/>
      <c r="U510" s="98"/>
      <c r="W510" s="8"/>
    </row>
    <row r="511" spans="2:23" ht="17.25" thickTop="1" thickBot="1" x14ac:dyDescent="0.3">
      <c r="B511" s="119"/>
      <c r="C511" s="42"/>
      <c r="D511" s="56"/>
      <c r="E511" s="27"/>
      <c r="F511" s="42"/>
      <c r="G511" s="56"/>
      <c r="H511" s="27"/>
      <c r="I511" s="43"/>
      <c r="J511" s="44"/>
      <c r="K511" s="44"/>
      <c r="L511" s="44"/>
      <c r="M511" s="44"/>
      <c r="N511" s="44"/>
      <c r="O511" s="44"/>
      <c r="P511" s="44"/>
      <c r="Q511" s="27"/>
      <c r="R511" s="27"/>
      <c r="S511" s="27"/>
      <c r="T511" s="27"/>
      <c r="U511" s="13"/>
      <c r="V511" s="13"/>
      <c r="W511" s="15"/>
    </row>
    <row r="512" spans="2:23" x14ac:dyDescent="0.25">
      <c r="B512" s="117"/>
      <c r="C512" s="32"/>
      <c r="D512" s="63"/>
      <c r="E512" s="32"/>
      <c r="F512" s="32"/>
      <c r="G512" s="63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1"/>
      <c r="V512" s="1"/>
      <c r="W512" s="2"/>
    </row>
    <row r="513" spans="2:26" x14ac:dyDescent="0.25">
      <c r="B513" s="118"/>
      <c r="C513" s="22" t="s">
        <v>187</v>
      </c>
      <c r="D513" s="54" t="s">
        <v>196</v>
      </c>
      <c r="E513" s="21"/>
      <c r="F513" s="22" t="s">
        <v>1</v>
      </c>
      <c r="G513" s="54" t="s">
        <v>181</v>
      </c>
      <c r="H513" s="21"/>
      <c r="I513" s="23" t="s">
        <v>197</v>
      </c>
      <c r="J513" s="34" t="s">
        <v>182</v>
      </c>
      <c r="K513" s="34" t="s">
        <v>130</v>
      </c>
      <c r="L513" s="34" t="s">
        <v>131</v>
      </c>
      <c r="M513" s="34" t="s">
        <v>132</v>
      </c>
      <c r="N513" s="34" t="s">
        <v>133</v>
      </c>
      <c r="O513" s="34" t="s">
        <v>183</v>
      </c>
      <c r="P513" s="39"/>
      <c r="Q513" s="21"/>
      <c r="R513" s="23" t="s">
        <v>200</v>
      </c>
      <c r="S513" s="93">
        <f>+S514/2</f>
        <v>70</v>
      </c>
      <c r="T513" s="71"/>
      <c r="U513" s="72"/>
      <c r="W513" s="8"/>
    </row>
    <row r="514" spans="2:26" x14ac:dyDescent="0.25">
      <c r="B514" s="118"/>
      <c r="C514" s="24" t="s">
        <v>14</v>
      </c>
      <c r="D514" s="58" t="s">
        <v>102</v>
      </c>
      <c r="E514" s="21"/>
      <c r="F514" s="24" t="s">
        <v>189</v>
      </c>
      <c r="G514" s="59" t="s">
        <v>184</v>
      </c>
      <c r="H514" s="21"/>
      <c r="I514" s="26" t="s">
        <v>198</v>
      </c>
      <c r="J514" s="35">
        <v>25</v>
      </c>
      <c r="K514" s="35">
        <v>25</v>
      </c>
      <c r="L514" s="35">
        <v>15</v>
      </c>
      <c r="M514" s="35">
        <v>10</v>
      </c>
      <c r="N514" s="35">
        <v>85</v>
      </c>
      <c r="O514" s="35">
        <v>40</v>
      </c>
      <c r="P514" s="29"/>
      <c r="Q514" s="25"/>
      <c r="R514" s="26" t="s">
        <v>201</v>
      </c>
      <c r="S514" s="94">
        <v>140</v>
      </c>
      <c r="T514" s="84"/>
      <c r="U514" s="84"/>
      <c r="W514" s="8"/>
    </row>
    <row r="515" spans="2:26" x14ac:dyDescent="0.25">
      <c r="B515" s="118"/>
      <c r="C515" s="24" t="s">
        <v>188</v>
      </c>
      <c r="D515" s="58" t="s">
        <v>27</v>
      </c>
      <c r="E515" s="21"/>
      <c r="F515" s="24" t="s">
        <v>190</v>
      </c>
      <c r="G515" s="58" t="s">
        <v>185</v>
      </c>
      <c r="H515" s="21"/>
      <c r="I515" s="26" t="s">
        <v>199</v>
      </c>
      <c r="J515" s="51">
        <f>SUM(J514:O514)</f>
        <v>200</v>
      </c>
      <c r="K515" s="51"/>
      <c r="L515" s="51"/>
      <c r="M515" s="51"/>
      <c r="N515" s="51"/>
      <c r="O515" s="51"/>
      <c r="P515" s="25"/>
      <c r="Q515" s="21"/>
      <c r="R515" s="26" t="s">
        <v>199</v>
      </c>
      <c r="S515" s="95">
        <f>S513*J515</f>
        <v>14000</v>
      </c>
      <c r="T515" s="85"/>
      <c r="U515" s="97"/>
      <c r="W515" s="8"/>
    </row>
    <row r="516" spans="2:26" x14ac:dyDescent="0.25">
      <c r="B516" s="118"/>
      <c r="C516" s="25"/>
      <c r="D516" s="55"/>
      <c r="E516" s="21"/>
      <c r="F516" s="25"/>
      <c r="G516" s="55"/>
      <c r="H516" s="21"/>
      <c r="I516" s="38"/>
      <c r="J516" s="39"/>
      <c r="K516" s="39"/>
      <c r="L516" s="39"/>
      <c r="M516" s="39"/>
      <c r="N516" s="39"/>
      <c r="O516" s="39"/>
      <c r="P516" s="25"/>
      <c r="Q516" s="21"/>
      <c r="R516" s="38"/>
      <c r="S516" s="40"/>
      <c r="T516" s="39"/>
      <c r="U516" s="39"/>
      <c r="W516" s="8"/>
    </row>
    <row r="517" spans="2:26" x14ac:dyDescent="0.25">
      <c r="B517" s="118"/>
      <c r="C517" s="25"/>
      <c r="D517" s="55"/>
      <c r="E517" s="21"/>
      <c r="F517" s="25"/>
      <c r="G517" s="55"/>
      <c r="H517" s="21"/>
      <c r="I517" s="23" t="s">
        <v>197</v>
      </c>
      <c r="J517" s="34" t="s">
        <v>186</v>
      </c>
      <c r="K517" s="39"/>
      <c r="L517" s="39"/>
      <c r="M517" s="39"/>
      <c r="N517" s="39"/>
      <c r="O517" s="39"/>
      <c r="P517" s="39"/>
      <c r="Q517" s="21"/>
      <c r="R517" s="23" t="s">
        <v>200</v>
      </c>
      <c r="S517" s="93">
        <f>+S518/2</f>
        <v>72.5</v>
      </c>
      <c r="T517" s="71"/>
      <c r="U517" s="72"/>
      <c r="W517" s="8"/>
    </row>
    <row r="518" spans="2:26" x14ac:dyDescent="0.25">
      <c r="B518" s="118"/>
      <c r="C518" s="25"/>
      <c r="D518" s="55"/>
      <c r="E518" s="21"/>
      <c r="F518" s="25"/>
      <c r="G518" s="55"/>
      <c r="H518" s="21"/>
      <c r="I518" s="26" t="s">
        <v>198</v>
      </c>
      <c r="J518" s="35">
        <v>35</v>
      </c>
      <c r="K518" s="29"/>
      <c r="L518" s="29"/>
      <c r="M518" s="29"/>
      <c r="N518" s="29"/>
      <c r="O518" s="29"/>
      <c r="P518" s="29"/>
      <c r="Q518" s="25"/>
      <c r="R518" s="26" t="s">
        <v>201</v>
      </c>
      <c r="S518" s="94">
        <v>145</v>
      </c>
      <c r="T518" s="84"/>
      <c r="U518" s="84"/>
      <c r="W518" s="8"/>
    </row>
    <row r="519" spans="2:26" x14ac:dyDescent="0.25">
      <c r="B519" s="118"/>
      <c r="C519" s="25"/>
      <c r="D519" s="55"/>
      <c r="E519" s="21"/>
      <c r="F519" s="25"/>
      <c r="G519" s="55"/>
      <c r="H519" s="21"/>
      <c r="I519" s="26" t="s">
        <v>199</v>
      </c>
      <c r="J519" s="37">
        <f>SUM(J518:M518)</f>
        <v>35</v>
      </c>
      <c r="K519" s="39"/>
      <c r="L519" s="39"/>
      <c r="M519" s="39"/>
      <c r="N519" s="25"/>
      <c r="O519" s="25"/>
      <c r="P519" s="25"/>
      <c r="Q519" s="21"/>
      <c r="R519" s="26" t="s">
        <v>199</v>
      </c>
      <c r="S519" s="95">
        <f>S517*J519</f>
        <v>2537.5</v>
      </c>
      <c r="T519" s="85"/>
      <c r="U519" s="97"/>
      <c r="W519" s="8"/>
    </row>
    <row r="520" spans="2:26" x14ac:dyDescent="0.25">
      <c r="B520" s="118"/>
      <c r="C520" s="25"/>
      <c r="D520" s="55"/>
      <c r="E520" s="21"/>
      <c r="F520" s="25"/>
      <c r="G520" s="55"/>
      <c r="H520" s="21"/>
      <c r="I520" s="38"/>
      <c r="J520" s="39"/>
      <c r="K520" s="39"/>
      <c r="L520" s="39"/>
      <c r="M520" s="39"/>
      <c r="N520" s="39"/>
      <c r="O520" s="39"/>
      <c r="P520" s="39"/>
      <c r="Q520" s="21"/>
      <c r="R520" s="38"/>
      <c r="S520" s="40"/>
      <c r="T520" s="39"/>
      <c r="U520" s="39"/>
      <c r="W520" s="8"/>
    </row>
    <row r="521" spans="2:26" ht="16.5" thickBot="1" x14ac:dyDescent="0.3">
      <c r="B521" s="118"/>
      <c r="C521" s="25"/>
      <c r="D521" s="55"/>
      <c r="E521" s="21"/>
      <c r="F521" s="25"/>
      <c r="G521" s="55"/>
      <c r="H521" s="21"/>
      <c r="I521" s="23" t="s">
        <v>199</v>
      </c>
      <c r="J521" s="41">
        <f>J519+J515</f>
        <v>235</v>
      </c>
      <c r="K521" s="39"/>
      <c r="L521" s="39"/>
      <c r="M521" s="39"/>
      <c r="N521" s="39"/>
      <c r="O521" s="39"/>
      <c r="P521" s="39"/>
      <c r="Q521" s="21"/>
      <c r="R521" s="23" t="s">
        <v>138</v>
      </c>
      <c r="S521" s="76">
        <f>S519+S515</f>
        <v>16537.5</v>
      </c>
      <c r="T521" s="96"/>
      <c r="U521" s="98"/>
      <c r="W521" s="8"/>
    </row>
    <row r="522" spans="2:26" ht="17.25" thickTop="1" thickBot="1" x14ac:dyDescent="0.3">
      <c r="B522" s="119"/>
      <c r="C522" s="42"/>
      <c r="D522" s="56"/>
      <c r="E522" s="27"/>
      <c r="F522" s="42"/>
      <c r="G522" s="56"/>
      <c r="H522" s="27"/>
      <c r="I522" s="43"/>
      <c r="J522" s="44"/>
      <c r="K522" s="44"/>
      <c r="L522" s="44"/>
      <c r="M522" s="44"/>
      <c r="N522" s="44"/>
      <c r="O522" s="44"/>
      <c r="P522" s="44"/>
      <c r="Q522" s="27"/>
      <c r="R522" s="27"/>
      <c r="S522" s="27"/>
      <c r="T522" s="27"/>
      <c r="U522" s="13"/>
      <c r="V522" s="13"/>
      <c r="W522" s="15"/>
      <c r="Z522" s="65"/>
    </row>
    <row r="523" spans="2:26" x14ac:dyDescent="0.25">
      <c r="B523" s="29"/>
      <c r="C523" s="25"/>
      <c r="D523" s="55"/>
      <c r="E523" s="21"/>
      <c r="F523" s="25"/>
      <c r="G523" s="55"/>
      <c r="H523" s="21"/>
      <c r="I523" s="38"/>
      <c r="J523" s="39"/>
      <c r="K523" s="39"/>
      <c r="L523" s="39"/>
      <c r="M523" s="39"/>
      <c r="N523" s="39"/>
      <c r="O523" s="39"/>
      <c r="P523" s="39"/>
      <c r="Q523" s="21"/>
      <c r="R523" s="21"/>
      <c r="S523" s="21"/>
      <c r="T523" s="21"/>
    </row>
    <row r="525" spans="2:26" x14ac:dyDescent="0.25">
      <c r="I525" s="52"/>
      <c r="J525" s="52"/>
    </row>
    <row r="526" spans="2:26" x14ac:dyDescent="0.25">
      <c r="I526" s="52"/>
      <c r="J526" s="52"/>
    </row>
    <row r="527" spans="2:26" x14ac:dyDescent="0.25">
      <c r="I527" s="52"/>
      <c r="J527" s="52"/>
    </row>
    <row r="528" spans="2:26" x14ac:dyDescent="0.25">
      <c r="G528" t="s">
        <v>203</v>
      </c>
      <c r="I528" s="52"/>
      <c r="J528" s="107">
        <f>+J521+J508+J503+J492+J481+J468+J461+J456+J445+J434+J423+J412+J401+J390+J379+J368+J357+J346+J335+J324+J313+J302+J291+J280+J269+J258+J247+J236+J225+J202+J197+J192+J187+J182+J177+J172+J167+J161+J156+J151+J146+J141+J136+J131+J126+J121+J116+J110+J105+J100+J95+J90+J85+J80+J75+J70+J65+J60+J55+J50+J45+J40+J35+J30+J25+J20+J15+J10+J5</f>
        <v>18477</v>
      </c>
      <c r="Z528" s="65"/>
    </row>
    <row r="529" spans="9:11" x14ac:dyDescent="0.25">
      <c r="I529" s="52"/>
      <c r="J529" s="52"/>
    </row>
    <row r="530" spans="9:11" x14ac:dyDescent="0.25">
      <c r="I530" s="52"/>
      <c r="J530" s="52"/>
    </row>
    <row r="531" spans="9:11" x14ac:dyDescent="0.25">
      <c r="I531" s="52"/>
      <c r="J531" s="52"/>
    </row>
    <row r="532" spans="9:11" x14ac:dyDescent="0.25">
      <c r="I532" s="52"/>
      <c r="J532" s="52"/>
    </row>
    <row r="534" spans="9:11" x14ac:dyDescent="0.25">
      <c r="I534" s="52"/>
      <c r="J534" s="52"/>
    </row>
    <row r="535" spans="9:11" x14ac:dyDescent="0.25">
      <c r="I535" s="52"/>
      <c r="J535" s="52"/>
    </row>
    <row r="536" spans="9:11" x14ac:dyDescent="0.25">
      <c r="I536" s="52"/>
      <c r="J536" s="52"/>
    </row>
    <row r="537" spans="9:11" x14ac:dyDescent="0.25">
      <c r="I537" s="52"/>
      <c r="J537" s="52"/>
    </row>
    <row r="538" spans="9:11" x14ac:dyDescent="0.25">
      <c r="I538" s="52"/>
      <c r="J538" s="52"/>
    </row>
    <row r="539" spans="9:11" x14ac:dyDescent="0.25">
      <c r="I539" s="52"/>
      <c r="J539" s="52"/>
    </row>
    <row r="540" spans="9:11" x14ac:dyDescent="0.25">
      <c r="I540" s="52"/>
      <c r="J540" s="52"/>
    </row>
    <row r="541" spans="9:11" x14ac:dyDescent="0.25">
      <c r="I541" s="52"/>
      <c r="J541" s="52"/>
    </row>
    <row r="542" spans="9:11" x14ac:dyDescent="0.25">
      <c r="I542" s="52"/>
      <c r="J542" s="52"/>
    </row>
    <row r="543" spans="9:11" x14ac:dyDescent="0.25">
      <c r="J543" s="52"/>
      <c r="K543" s="52"/>
    </row>
    <row r="544" spans="9:11" x14ac:dyDescent="0.25">
      <c r="J544" s="52"/>
      <c r="K544" s="52"/>
    </row>
    <row r="545" spans="10:11" x14ac:dyDescent="0.25">
      <c r="J545" s="52"/>
      <c r="K545" s="52"/>
    </row>
    <row r="546" spans="10:11" x14ac:dyDescent="0.25">
      <c r="J546" s="52"/>
      <c r="K546" s="52"/>
    </row>
  </sheetData>
  <mergeCells count="151">
    <mergeCell ref="B505:B511"/>
    <mergeCell ref="J508:O508"/>
    <mergeCell ref="B512:B522"/>
    <mergeCell ref="B483:B493"/>
    <mergeCell ref="J486:O486"/>
    <mergeCell ref="J490:M490"/>
    <mergeCell ref="B494:B504"/>
    <mergeCell ref="J497:O497"/>
    <mergeCell ref="J501:M501"/>
    <mergeCell ref="B458:B464"/>
    <mergeCell ref="J461:O461"/>
    <mergeCell ref="B465:B471"/>
    <mergeCell ref="J468:O468"/>
    <mergeCell ref="B472:B482"/>
    <mergeCell ref="J475:O475"/>
    <mergeCell ref="J479:M479"/>
    <mergeCell ref="B436:B446"/>
    <mergeCell ref="J439:O439"/>
    <mergeCell ref="J443:M443"/>
    <mergeCell ref="B447:B457"/>
    <mergeCell ref="J450:O450"/>
    <mergeCell ref="J454:M454"/>
    <mergeCell ref="B414:B424"/>
    <mergeCell ref="J417:O417"/>
    <mergeCell ref="J421:M421"/>
    <mergeCell ref="B425:B435"/>
    <mergeCell ref="J428:O428"/>
    <mergeCell ref="J432:M432"/>
    <mergeCell ref="B392:B402"/>
    <mergeCell ref="J395:M395"/>
    <mergeCell ref="J399:M399"/>
    <mergeCell ref="B403:B413"/>
    <mergeCell ref="J406:O406"/>
    <mergeCell ref="J410:M410"/>
    <mergeCell ref="B370:B380"/>
    <mergeCell ref="J373:P373"/>
    <mergeCell ref="J377:L377"/>
    <mergeCell ref="B381:B391"/>
    <mergeCell ref="J384:N384"/>
    <mergeCell ref="J388:M388"/>
    <mergeCell ref="B348:B358"/>
    <mergeCell ref="J351:P351"/>
    <mergeCell ref="J355:L355"/>
    <mergeCell ref="B359:B369"/>
    <mergeCell ref="J362:P362"/>
    <mergeCell ref="J366:L366"/>
    <mergeCell ref="B326:B336"/>
    <mergeCell ref="J329:P329"/>
    <mergeCell ref="J333:L333"/>
    <mergeCell ref="B337:B347"/>
    <mergeCell ref="J340:P340"/>
    <mergeCell ref="J344:L344"/>
    <mergeCell ref="B304:B314"/>
    <mergeCell ref="J307:P307"/>
    <mergeCell ref="J311:L311"/>
    <mergeCell ref="B315:B325"/>
    <mergeCell ref="J318:P318"/>
    <mergeCell ref="J322:L322"/>
    <mergeCell ref="B282:B292"/>
    <mergeCell ref="J285:P285"/>
    <mergeCell ref="J289:L289"/>
    <mergeCell ref="B293:B303"/>
    <mergeCell ref="J296:P296"/>
    <mergeCell ref="J300:L300"/>
    <mergeCell ref="B260:B270"/>
    <mergeCell ref="J263:P263"/>
    <mergeCell ref="J267:L267"/>
    <mergeCell ref="B271:B281"/>
    <mergeCell ref="J274:P274"/>
    <mergeCell ref="J278:L278"/>
    <mergeCell ref="B238:B248"/>
    <mergeCell ref="J241:K241"/>
    <mergeCell ref="J245:L245"/>
    <mergeCell ref="B249:B259"/>
    <mergeCell ref="J252:N252"/>
    <mergeCell ref="J256:L256"/>
    <mergeCell ref="B205:B215"/>
    <mergeCell ref="B216:B226"/>
    <mergeCell ref="J219:P219"/>
    <mergeCell ref="J223:L223"/>
    <mergeCell ref="B227:B237"/>
    <mergeCell ref="J230:P230"/>
    <mergeCell ref="J234:L234"/>
    <mergeCell ref="B179:B183"/>
    <mergeCell ref="J182:K182"/>
    <mergeCell ref="B184:B188"/>
    <mergeCell ref="B189:B193"/>
    <mergeCell ref="B194:B198"/>
    <mergeCell ref="B199:B203"/>
    <mergeCell ref="J202:M202"/>
    <mergeCell ref="B164:B168"/>
    <mergeCell ref="J167:K167"/>
    <mergeCell ref="B169:B173"/>
    <mergeCell ref="J172:K172"/>
    <mergeCell ref="B174:B178"/>
    <mergeCell ref="J177:K177"/>
    <mergeCell ref="B133:B137"/>
    <mergeCell ref="B138:B142"/>
    <mergeCell ref="B143:B147"/>
    <mergeCell ref="B148:B152"/>
    <mergeCell ref="B153:B157"/>
    <mergeCell ref="B158:B162"/>
    <mergeCell ref="B107:B111"/>
    <mergeCell ref="J110:U110"/>
    <mergeCell ref="B113:B117"/>
    <mergeCell ref="B118:B122"/>
    <mergeCell ref="B123:B127"/>
    <mergeCell ref="B128:B132"/>
    <mergeCell ref="B97:B101"/>
    <mergeCell ref="J100:U100"/>
    <mergeCell ref="B102:B106"/>
    <mergeCell ref="J105:U105"/>
    <mergeCell ref="B77:B81"/>
    <mergeCell ref="J80:U80"/>
    <mergeCell ref="B82:B86"/>
    <mergeCell ref="J85:U85"/>
    <mergeCell ref="B87:B91"/>
    <mergeCell ref="J90:U90"/>
    <mergeCell ref="J75:U75"/>
    <mergeCell ref="B47:B51"/>
    <mergeCell ref="J50:U50"/>
    <mergeCell ref="B52:B56"/>
    <mergeCell ref="J55:U55"/>
    <mergeCell ref="B57:B61"/>
    <mergeCell ref="J60:U60"/>
    <mergeCell ref="B92:B96"/>
    <mergeCell ref="J95:U95"/>
    <mergeCell ref="B2:B6"/>
    <mergeCell ref="J5:T5"/>
    <mergeCell ref="B7:B11"/>
    <mergeCell ref="J10:S10"/>
    <mergeCell ref="B12:B16"/>
    <mergeCell ref="J15:T15"/>
    <mergeCell ref="J212:K212"/>
    <mergeCell ref="B32:B36"/>
    <mergeCell ref="J35:U35"/>
    <mergeCell ref="B37:B41"/>
    <mergeCell ref="J40:U40"/>
    <mergeCell ref="B42:B46"/>
    <mergeCell ref="J45:S45"/>
    <mergeCell ref="B17:B21"/>
    <mergeCell ref="J20:T20"/>
    <mergeCell ref="B22:B26"/>
    <mergeCell ref="J25:T25"/>
    <mergeCell ref="B27:B31"/>
    <mergeCell ref="J30:U30"/>
    <mergeCell ref="B62:B66"/>
    <mergeCell ref="J65:U65"/>
    <mergeCell ref="B67:B71"/>
    <mergeCell ref="J70:U70"/>
    <mergeCell ref="B72:B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articles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2022-12-06T11:13:26Z</dcterms:created>
  <dcterms:modified xsi:type="dcterms:W3CDTF">2022-12-15T09:59:17Z</dcterms:modified>
</cp:coreProperties>
</file>